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 e540\Desktop\Bieżące\Pobierz szablon tabeli z wynikami finansowymi\"/>
    </mc:Choice>
  </mc:AlternateContent>
  <xr:revisionPtr revIDLastSave="0" documentId="13_ncr:1_{8256F33A-98DA-41A8-B985-E98A530CBA4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zablon_PL" sheetId="5" r:id="rId1"/>
    <sheet name="Szablon_EN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6" l="1"/>
  <c r="P24" i="6" s="1"/>
  <c r="L24" i="6"/>
  <c r="P23" i="6"/>
  <c r="O23" i="6"/>
  <c r="N23" i="6"/>
  <c r="M23" i="6"/>
  <c r="L23" i="6"/>
  <c r="M22" i="6"/>
  <c r="P22" i="6" s="1"/>
  <c r="L22" i="6"/>
  <c r="P21" i="6"/>
  <c r="M21" i="6"/>
  <c r="O21" i="6" s="1"/>
  <c r="L21" i="6"/>
  <c r="M20" i="6"/>
  <c r="O20" i="6" s="1"/>
  <c r="L20" i="6"/>
  <c r="M19" i="6"/>
  <c r="P19" i="6" s="1"/>
  <c r="L19" i="6"/>
  <c r="P17" i="6"/>
  <c r="O17" i="6"/>
  <c r="M17" i="6"/>
  <c r="N17" i="6" s="1"/>
  <c r="L17" i="6"/>
  <c r="M16" i="6"/>
  <c r="N16" i="6" s="1"/>
  <c r="L16" i="6"/>
  <c r="M15" i="6"/>
  <c r="P15" i="6" s="1"/>
  <c r="L15" i="6"/>
  <c r="P14" i="6"/>
  <c r="O14" i="6"/>
  <c r="N14" i="6"/>
  <c r="M14" i="6"/>
  <c r="L14" i="6"/>
  <c r="M13" i="6"/>
  <c r="P13" i="6" s="1"/>
  <c r="L13" i="6"/>
  <c r="P11" i="6"/>
  <c r="M11" i="6"/>
  <c r="O11" i="6" s="1"/>
  <c r="L11" i="6"/>
  <c r="M10" i="6"/>
  <c r="O10" i="6" s="1"/>
  <c r="L10" i="6"/>
  <c r="M9" i="6"/>
  <c r="P9" i="6" s="1"/>
  <c r="L9" i="6"/>
  <c r="P8" i="6"/>
  <c r="O8" i="6"/>
  <c r="M8" i="6"/>
  <c r="N8" i="6" s="1"/>
  <c r="L8" i="6"/>
  <c r="M7" i="6"/>
  <c r="N7" i="6" s="1"/>
  <c r="L7" i="6"/>
  <c r="M6" i="6"/>
  <c r="P6" i="6" s="1"/>
  <c r="L6" i="6"/>
  <c r="P5" i="6"/>
  <c r="O5" i="6"/>
  <c r="N5" i="6"/>
  <c r="M5" i="6"/>
  <c r="L5" i="6"/>
  <c r="M3" i="6"/>
  <c r="P3" i="6" s="1"/>
  <c r="L3" i="6"/>
  <c r="I24" i="6"/>
  <c r="G24" i="6"/>
  <c r="J24" i="6" s="1"/>
  <c r="F24" i="6"/>
  <c r="J23" i="6"/>
  <c r="I23" i="6"/>
  <c r="H23" i="6"/>
  <c r="G23" i="6"/>
  <c r="F23" i="6"/>
  <c r="H22" i="6"/>
  <c r="G22" i="6"/>
  <c r="J22" i="6" s="1"/>
  <c r="F22" i="6"/>
  <c r="J21" i="6"/>
  <c r="I21" i="6"/>
  <c r="H21" i="6"/>
  <c r="G21" i="6"/>
  <c r="F21" i="6"/>
  <c r="G20" i="6"/>
  <c r="J20" i="6" s="1"/>
  <c r="F20" i="6"/>
  <c r="G19" i="6"/>
  <c r="J19" i="6" s="1"/>
  <c r="F19" i="6"/>
  <c r="I17" i="6"/>
  <c r="G17" i="6"/>
  <c r="H17" i="6" s="1"/>
  <c r="F17" i="6"/>
  <c r="I16" i="6"/>
  <c r="G16" i="6"/>
  <c r="J16" i="6" s="1"/>
  <c r="F16" i="6"/>
  <c r="I15" i="6"/>
  <c r="G15" i="6"/>
  <c r="J15" i="6" s="1"/>
  <c r="F15" i="6"/>
  <c r="J14" i="6"/>
  <c r="I14" i="6"/>
  <c r="H14" i="6"/>
  <c r="G14" i="6"/>
  <c r="F14" i="6"/>
  <c r="H13" i="6"/>
  <c r="G13" i="6"/>
  <c r="J13" i="6" s="1"/>
  <c r="F13" i="6"/>
  <c r="J11" i="6"/>
  <c r="I11" i="6"/>
  <c r="H11" i="6"/>
  <c r="G11" i="6"/>
  <c r="F11" i="6"/>
  <c r="G10" i="6"/>
  <c r="J10" i="6" s="1"/>
  <c r="F10" i="6"/>
  <c r="G9" i="6"/>
  <c r="J9" i="6" s="1"/>
  <c r="F9" i="6"/>
  <c r="I8" i="6"/>
  <c r="G8" i="6"/>
  <c r="H8" i="6" s="1"/>
  <c r="F8" i="6"/>
  <c r="I7" i="6"/>
  <c r="G7" i="6"/>
  <c r="J7" i="6" s="1"/>
  <c r="F7" i="6"/>
  <c r="I6" i="6"/>
  <c r="G6" i="6"/>
  <c r="J6" i="6" s="1"/>
  <c r="F6" i="6"/>
  <c r="J5" i="6"/>
  <c r="I5" i="6"/>
  <c r="H5" i="6"/>
  <c r="G5" i="6"/>
  <c r="F5" i="6"/>
  <c r="I3" i="6"/>
  <c r="H3" i="6"/>
  <c r="G3" i="6"/>
  <c r="J3" i="6" s="1"/>
  <c r="F3" i="6"/>
  <c r="N3" i="5"/>
  <c r="N5" i="5"/>
  <c r="N6" i="5"/>
  <c r="N7" i="5"/>
  <c r="N8" i="5"/>
  <c r="N9" i="5"/>
  <c r="N10" i="5"/>
  <c r="N11" i="5"/>
  <c r="N13" i="5"/>
  <c r="N14" i="5"/>
  <c r="N15" i="5"/>
  <c r="N16" i="5"/>
  <c r="N17" i="5"/>
  <c r="N19" i="5"/>
  <c r="N20" i="5"/>
  <c r="N21" i="5"/>
  <c r="N22" i="5"/>
  <c r="N23" i="5"/>
  <c r="N24" i="5"/>
  <c r="M24" i="5"/>
  <c r="M23" i="5"/>
  <c r="M22" i="5"/>
  <c r="M21" i="5"/>
  <c r="M20" i="5"/>
  <c r="M19" i="5"/>
  <c r="M17" i="5"/>
  <c r="M16" i="5"/>
  <c r="M15" i="5"/>
  <c r="M14" i="5"/>
  <c r="M13" i="5"/>
  <c r="M11" i="5"/>
  <c r="M10" i="5"/>
  <c r="M9" i="5"/>
  <c r="M8" i="5"/>
  <c r="M7" i="5"/>
  <c r="M6" i="5"/>
  <c r="M5" i="5"/>
  <c r="M3" i="5"/>
  <c r="H5" i="5"/>
  <c r="H6" i="5"/>
  <c r="H7" i="5"/>
  <c r="H8" i="5"/>
  <c r="H9" i="5"/>
  <c r="H10" i="5"/>
  <c r="H11" i="5"/>
  <c r="H13" i="5"/>
  <c r="H14" i="5"/>
  <c r="H15" i="5"/>
  <c r="H16" i="5"/>
  <c r="H17" i="5"/>
  <c r="H19" i="5"/>
  <c r="H20" i="5"/>
  <c r="H21" i="5"/>
  <c r="H22" i="5"/>
  <c r="H23" i="5"/>
  <c r="H24" i="5"/>
  <c r="H3" i="5"/>
  <c r="D21" i="6"/>
  <c r="D9" i="6"/>
  <c r="D5" i="5"/>
  <c r="D6" i="5"/>
  <c r="D7" i="5"/>
  <c r="D8" i="5"/>
  <c r="D9" i="5"/>
  <c r="D10" i="5"/>
  <c r="D13" i="5"/>
  <c r="D15" i="5"/>
  <c r="D16" i="5"/>
  <c r="D19" i="5"/>
  <c r="D20" i="5"/>
  <c r="D21" i="5"/>
  <c r="D22" i="5"/>
  <c r="D23" i="5"/>
  <c r="D17" i="5"/>
  <c r="D24" i="5"/>
  <c r="N3" i="6" l="1"/>
  <c r="O7" i="6"/>
  <c r="P10" i="6"/>
  <c r="N13" i="6"/>
  <c r="O16" i="6"/>
  <c r="P20" i="6"/>
  <c r="N22" i="6"/>
  <c r="N10" i="6"/>
  <c r="O3" i="6"/>
  <c r="P7" i="6"/>
  <c r="N9" i="6"/>
  <c r="O13" i="6"/>
  <c r="P16" i="6"/>
  <c r="N19" i="6"/>
  <c r="O22" i="6"/>
  <c r="N20" i="6"/>
  <c r="N6" i="6"/>
  <c r="O9" i="6"/>
  <c r="N15" i="6"/>
  <c r="O19" i="6"/>
  <c r="N24" i="6"/>
  <c r="O6" i="6"/>
  <c r="N11" i="6"/>
  <c r="O15" i="6"/>
  <c r="N21" i="6"/>
  <c r="O24" i="6"/>
  <c r="J8" i="6"/>
  <c r="H10" i="6"/>
  <c r="J17" i="6"/>
  <c r="H20" i="6"/>
  <c r="H7" i="6"/>
  <c r="I10" i="6"/>
  <c r="H16" i="6"/>
  <c r="I20" i="6"/>
  <c r="H9" i="6"/>
  <c r="I13" i="6"/>
  <c r="H19" i="6"/>
  <c r="I22" i="6"/>
  <c r="H6" i="6"/>
  <c r="I9" i="6"/>
  <c r="H15" i="6"/>
  <c r="I19" i="6"/>
  <c r="H24" i="6"/>
  <c r="D7" i="6"/>
  <c r="D16" i="6"/>
  <c r="D19" i="6"/>
  <c r="D11" i="6"/>
  <c r="D14" i="6"/>
  <c r="D8" i="6"/>
  <c r="D13" i="6"/>
  <c r="D6" i="6"/>
  <c r="D24" i="6"/>
  <c r="D5" i="6"/>
  <c r="D23" i="6"/>
  <c r="D17" i="6"/>
  <c r="D22" i="6"/>
  <c r="D10" i="6"/>
  <c r="D15" i="6"/>
  <c r="D20" i="6"/>
  <c r="F8" i="5"/>
  <c r="G9" i="5"/>
  <c r="J9" i="5" s="1"/>
  <c r="L14" i="5"/>
  <c r="O14" i="5" s="1"/>
  <c r="F3" i="5"/>
  <c r="L21" i="5"/>
  <c r="O21" i="5" s="1"/>
  <c r="G19" i="5"/>
  <c r="J19" i="5" s="1"/>
  <c r="F14" i="5"/>
  <c r="F19" i="5"/>
  <c r="F9" i="5"/>
  <c r="F21" i="5"/>
  <c r="L8" i="5"/>
  <c r="P8" i="5" s="1"/>
  <c r="F7" i="5"/>
  <c r="L15" i="5"/>
  <c r="P15" i="5" s="1"/>
  <c r="G8" i="5"/>
  <c r="I8" i="5" s="1"/>
  <c r="L3" i="5"/>
  <c r="P3" i="5" s="1"/>
  <c r="L22" i="5"/>
  <c r="P22" i="5" s="1"/>
  <c r="G16" i="5"/>
  <c r="F16" i="5"/>
  <c r="G15" i="5"/>
  <c r="I15" i="5" s="1"/>
  <c r="D14" i="5"/>
  <c r="F11" i="5"/>
  <c r="G22" i="5"/>
  <c r="I22" i="5" s="1"/>
  <c r="F15" i="5"/>
  <c r="L11" i="5"/>
  <c r="O11" i="5" s="1"/>
  <c r="F22" i="5"/>
  <c r="L7" i="5"/>
  <c r="O7" i="5" s="1"/>
  <c r="G23" i="5"/>
  <c r="G5" i="5"/>
  <c r="J5" i="5" s="1"/>
  <c r="F23" i="5"/>
  <c r="D11" i="5"/>
  <c r="F5" i="5"/>
  <c r="G24" i="5"/>
  <c r="G20" i="5"/>
  <c r="G17" i="5"/>
  <c r="G13" i="5"/>
  <c r="G10" i="5"/>
  <c r="G6" i="5"/>
  <c r="G3" i="5"/>
  <c r="F24" i="5"/>
  <c r="L23" i="5"/>
  <c r="F20" i="5"/>
  <c r="L19" i="5"/>
  <c r="F17" i="5"/>
  <c r="L16" i="5"/>
  <c r="F13" i="5"/>
  <c r="F10" i="5"/>
  <c r="L9" i="5"/>
  <c r="F6" i="5"/>
  <c r="L5" i="5"/>
  <c r="G21" i="5"/>
  <c r="G14" i="5"/>
  <c r="G11" i="5"/>
  <c r="G7" i="5"/>
  <c r="L24" i="5"/>
  <c r="L20" i="5"/>
  <c r="L17" i="5"/>
  <c r="L13" i="5"/>
  <c r="L10" i="5"/>
  <c r="L6" i="5"/>
  <c r="P14" i="5" l="1"/>
  <c r="J22" i="5"/>
  <c r="I9" i="5"/>
  <c r="I19" i="5"/>
  <c r="O8" i="5"/>
  <c r="O3" i="5"/>
  <c r="P21" i="5"/>
  <c r="P7" i="5"/>
  <c r="J8" i="5"/>
  <c r="J15" i="5"/>
  <c r="O15" i="5"/>
  <c r="P11" i="5"/>
  <c r="J16" i="5"/>
  <c r="I16" i="5"/>
  <c r="I5" i="5"/>
  <c r="O22" i="5"/>
  <c r="J23" i="5"/>
  <c r="I23" i="5"/>
  <c r="P24" i="5"/>
  <c r="O24" i="5"/>
  <c r="I11" i="5"/>
  <c r="J11" i="5"/>
  <c r="I24" i="5"/>
  <c r="J24" i="5"/>
  <c r="O6" i="5"/>
  <c r="P6" i="5"/>
  <c r="I14" i="5"/>
  <c r="J14" i="5"/>
  <c r="I3" i="5"/>
  <c r="J3" i="5"/>
  <c r="O10" i="5"/>
  <c r="P10" i="5"/>
  <c r="J21" i="5"/>
  <c r="I21" i="5"/>
  <c r="J6" i="5"/>
  <c r="I6" i="5"/>
  <c r="I7" i="5"/>
  <c r="J7" i="5"/>
  <c r="O13" i="5"/>
  <c r="P13" i="5"/>
  <c r="O5" i="5"/>
  <c r="P5" i="5"/>
  <c r="I10" i="5"/>
  <c r="J10" i="5"/>
  <c r="J20" i="5"/>
  <c r="I20" i="5"/>
  <c r="P17" i="5"/>
  <c r="O17" i="5"/>
  <c r="P19" i="5"/>
  <c r="O19" i="5"/>
  <c r="O9" i="5"/>
  <c r="P9" i="5"/>
  <c r="P23" i="5"/>
  <c r="O23" i="5"/>
  <c r="P16" i="5"/>
  <c r="O16" i="5"/>
  <c r="J13" i="5"/>
  <c r="I13" i="5"/>
  <c r="P20" i="5"/>
  <c r="O20" i="5"/>
  <c r="J17" i="5"/>
  <c r="I17" i="5"/>
</calcChain>
</file>

<file path=xl/sharedStrings.xml><?xml version="1.0" encoding="utf-8"?>
<sst xmlns="http://schemas.openxmlformats.org/spreadsheetml/2006/main" count="58" uniqueCount="45">
  <si>
    <t>Razem</t>
  </si>
  <si>
    <t>Pozostałe</t>
  </si>
  <si>
    <t>Koszty doradztwa</t>
  </si>
  <si>
    <t>Podatki i opłaty</t>
  </si>
  <si>
    <t>Koszty bankowe</t>
  </si>
  <si>
    <t>PFRON</t>
  </si>
  <si>
    <t>Centrala</t>
  </si>
  <si>
    <t>Pozostałe podatki i opłaty</t>
  </si>
  <si>
    <t>Prowizje i pozostałe</t>
  </si>
  <si>
    <t>Karty płatnicze</t>
  </si>
  <si>
    <t>Sklepy</t>
  </si>
  <si>
    <t>IT</t>
  </si>
  <si>
    <t>w tym Wynagrodzenia</t>
  </si>
  <si>
    <t>Koszty personalne</t>
  </si>
  <si>
    <t>Dział</t>
  </si>
  <si>
    <t>ACT</t>
  </si>
  <si>
    <t>∆PY</t>
  </si>
  <si>
    <t>BUD</t>
  </si>
  <si>
    <t>∆BUD</t>
  </si>
  <si>
    <t>AKT</t>
  </si>
  <si>
    <t>R-1</t>
  </si>
  <si>
    <t>∆R-1</t>
  </si>
  <si>
    <t xml:space="preserve">∆R-1% </t>
  </si>
  <si>
    <t xml:space="preserve">∆BUD% </t>
  </si>
  <si>
    <t>PY</t>
  </si>
  <si>
    <t xml:space="preserve">∆PY% </t>
  </si>
  <si>
    <r>
      <t>Koszty (</t>
    </r>
    <r>
      <rPr>
        <b/>
        <sz val="10"/>
        <color theme="1"/>
        <rFont val="Arial"/>
        <family val="2"/>
        <charset val="238"/>
      </rPr>
      <t>tys. zł)</t>
    </r>
  </si>
  <si>
    <t>Wyniki za aktualny miesiąc: Wrzesień '21</t>
  </si>
  <si>
    <t>Actuals for September '21</t>
  </si>
  <si>
    <t>Year-to-Date Actuals: January '21-September '21</t>
  </si>
  <si>
    <t>Wyniki skumulowane od początku roku: Styczeń '21-Wrzesień '21</t>
  </si>
  <si>
    <r>
      <t>Costs (</t>
    </r>
    <r>
      <rPr>
        <b/>
        <sz val="10"/>
        <color theme="1"/>
        <rFont val="Arial"/>
        <family val="2"/>
        <charset val="238"/>
      </rPr>
      <t>k PLN)</t>
    </r>
  </si>
  <si>
    <t>Total</t>
  </si>
  <si>
    <t>Shops</t>
  </si>
  <si>
    <t>Headquarters</t>
  </si>
  <si>
    <t>Cost category</t>
  </si>
  <si>
    <t>Personnel costs</t>
  </si>
  <si>
    <t>including Salaries</t>
  </si>
  <si>
    <t>Bank charges</t>
  </si>
  <si>
    <t>Consulting costs</t>
  </si>
  <si>
    <t>Credit cards</t>
  </si>
  <si>
    <t>Commissions and others</t>
  </si>
  <si>
    <t>Other taxes and fees</t>
  </si>
  <si>
    <t>Taxes and fees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</si>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</sst>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_)"/>
    <numFmt numFmtId="165" formatCode="#,##0.0,"/>
    <numFmt numFmtId="166" formatCode="#,##0,"/>
    <numFmt numFmtId="167" formatCode="#,##0.0"/>
    <numFmt numFmtId="168" formatCode="0.0%"/>
    <numFmt numFmtId="169" formatCode="[$-415]mmm\ yy;@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MT"/>
      <family val="2"/>
    </font>
    <font>
      <sz val="8"/>
      <name val="Tahoma"/>
      <family val="2"/>
      <charset val="238"/>
    </font>
    <font>
      <b/>
      <sz val="12"/>
      <color indexed="53"/>
      <name val="Tahoma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4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rgb="FFFFFF00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5" tint="0.79998168889431442"/>
      <name val="Arial"/>
      <family val="2"/>
      <charset val="238"/>
    </font>
    <font>
      <sz val="9"/>
      <color rgb="FFC00000"/>
      <name val="Arial"/>
      <family val="2"/>
      <charset val="238"/>
    </font>
    <font>
      <sz val="12"/>
      <color rgb="FFC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theme="4"/>
      <name val="Arial"/>
      <family val="2"/>
      <charset val="238"/>
    </font>
    <font>
      <b/>
      <sz val="13"/>
      <color theme="1" tint="0.34998626667073579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ck">
        <color theme="1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0" fontId="3" fillId="0" borderId="0"/>
    <xf numFmtId="0" fontId="4" fillId="0" borderId="0"/>
  </cellStyleXfs>
  <cellXfs count="70">
    <xf numFmtId="0" fontId="0" fillId="0" borderId="0" xfId="0"/>
    <xf numFmtId="0" fontId="0" fillId="0" borderId="0" xfId="0" applyBorder="1"/>
    <xf numFmtId="0" fontId="5" fillId="2" borderId="0" xfId="0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0" fillId="2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166" fontId="10" fillId="2" borderId="0" xfId="2" applyNumberFormat="1" applyFont="1" applyFill="1" applyBorder="1" applyAlignment="1" applyProtection="1">
      <alignment horizontal="right"/>
    </xf>
    <xf numFmtId="0" fontId="13" fillId="2" borderId="0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166" fontId="13" fillId="2" borderId="0" xfId="2" applyNumberFormat="1" applyFont="1" applyFill="1" applyBorder="1" applyAlignment="1" applyProtection="1">
      <alignment horizontal="right" vertical="center"/>
    </xf>
    <xf numFmtId="166" fontId="13" fillId="2" borderId="2" xfId="2" applyNumberFormat="1" applyFont="1" applyFill="1" applyBorder="1" applyAlignment="1" applyProtection="1">
      <alignment horizontal="right" vertical="center"/>
    </xf>
    <xf numFmtId="168" fontId="13" fillId="2" borderId="0" xfId="1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 indent="1"/>
    </xf>
    <xf numFmtId="166" fontId="10" fillId="2" borderId="0" xfId="2" applyNumberFormat="1" applyFont="1" applyFill="1" applyBorder="1" applyAlignment="1" applyProtection="1">
      <alignment horizontal="right" vertical="center"/>
    </xf>
    <xf numFmtId="168" fontId="10" fillId="2" borderId="0" xfId="1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right" vertical="center" indent="5"/>
    </xf>
    <xf numFmtId="166" fontId="14" fillId="2" borderId="0" xfId="2" applyNumberFormat="1" applyFont="1" applyFill="1" applyBorder="1" applyAlignment="1" applyProtection="1">
      <alignment horizontal="right" vertical="center"/>
    </xf>
    <xf numFmtId="0" fontId="10" fillId="2" borderId="0" xfId="0" applyFont="1" applyFill="1" applyAlignment="1">
      <alignment vertical="center"/>
    </xf>
    <xf numFmtId="166" fontId="10" fillId="2" borderId="2" xfId="2" applyNumberFormat="1" applyFont="1" applyFill="1" applyBorder="1" applyAlignment="1" applyProtection="1">
      <alignment horizontal="right" vertical="center"/>
    </xf>
    <xf numFmtId="0" fontId="13" fillId="2" borderId="0" xfId="0" applyFont="1" applyFill="1" applyAlignment="1">
      <alignment vertical="center"/>
    </xf>
    <xf numFmtId="9" fontId="13" fillId="2" borderId="0" xfId="1" applyNumberFormat="1" applyFont="1" applyFill="1" applyBorder="1" applyAlignment="1">
      <alignment horizontal="right" vertical="center"/>
    </xf>
    <xf numFmtId="9" fontId="10" fillId="2" borderId="0" xfId="1" applyNumberFormat="1" applyFont="1" applyFill="1" applyBorder="1" applyAlignment="1">
      <alignment horizontal="right" vertical="center"/>
    </xf>
    <xf numFmtId="0" fontId="10" fillId="2" borderId="0" xfId="0" applyFont="1" applyFill="1"/>
    <xf numFmtId="164" fontId="10" fillId="2" borderId="0" xfId="2" applyFont="1" applyFill="1" applyBorder="1" applyProtection="1"/>
    <xf numFmtId="165" fontId="10" fillId="2" borderId="0" xfId="2" applyNumberFormat="1" applyFont="1" applyFill="1" applyBorder="1" applyAlignment="1" applyProtection="1">
      <alignment horizontal="right"/>
    </xf>
    <xf numFmtId="4" fontId="10" fillId="2" borderId="0" xfId="2" applyNumberFormat="1" applyFont="1" applyFill="1" applyBorder="1" applyAlignment="1" applyProtection="1">
      <alignment horizontal="right"/>
    </xf>
    <xf numFmtId="167" fontId="10" fillId="2" borderId="0" xfId="0" applyNumberFormat="1" applyFont="1" applyFill="1" applyBorder="1"/>
    <xf numFmtId="4" fontId="15" fillId="2" borderId="0" xfId="0" applyNumberFormat="1" applyFont="1" applyFill="1"/>
    <xf numFmtId="0" fontId="6" fillId="2" borderId="0" xfId="0" applyFont="1" applyFill="1" applyBorder="1"/>
    <xf numFmtId="0" fontId="6" fillId="2" borderId="0" xfId="0" applyFont="1" applyFill="1"/>
    <xf numFmtId="3" fontId="16" fillId="2" borderId="0" xfId="0" applyNumberFormat="1" applyFont="1" applyFill="1"/>
    <xf numFmtId="3" fontId="17" fillId="2" borderId="0" xfId="0" applyNumberFormat="1" applyFont="1" applyFill="1"/>
    <xf numFmtId="0" fontId="18" fillId="2" borderId="0" xfId="0" applyFont="1" applyFill="1"/>
    <xf numFmtId="0" fontId="19" fillId="2" borderId="0" xfId="0" applyFont="1" applyFill="1"/>
    <xf numFmtId="3" fontId="20" fillId="2" borderId="0" xfId="0" applyNumberFormat="1" applyFont="1" applyFill="1"/>
    <xf numFmtId="0" fontId="19" fillId="2" borderId="0" xfId="0" applyFont="1" applyFill="1" applyBorder="1"/>
    <xf numFmtId="169" fontId="11" fillId="0" borderId="3" xfId="0" applyNumberFormat="1" applyFont="1" applyFill="1" applyBorder="1" applyAlignment="1">
      <alignment horizontal="right" vertical="center"/>
    </xf>
    <xf numFmtId="168" fontId="13" fillId="2" borderId="2" xfId="1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top"/>
    </xf>
    <xf numFmtId="169" fontId="11" fillId="0" borderId="5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right" vertical="center"/>
    </xf>
    <xf numFmtId="3" fontId="9" fillId="2" borderId="2" xfId="2" applyNumberFormat="1" applyFont="1" applyFill="1" applyBorder="1" applyAlignment="1" applyProtection="1">
      <alignment horizontal="left" vertical="center" wrapText="1"/>
    </xf>
    <xf numFmtId="164" fontId="13" fillId="3" borderId="4" xfId="2" applyFont="1" applyFill="1" applyBorder="1" applyAlignment="1" applyProtection="1">
      <alignment vertical="center"/>
    </xf>
    <xf numFmtId="166" fontId="13" fillId="3" borderId="4" xfId="2" applyNumberFormat="1" applyFont="1" applyFill="1" applyBorder="1" applyAlignment="1" applyProtection="1">
      <alignment horizontal="right" vertical="center"/>
    </xf>
    <xf numFmtId="168" fontId="13" fillId="3" borderId="4" xfId="1" applyNumberFormat="1" applyFont="1" applyFill="1" applyBorder="1" applyAlignment="1">
      <alignment horizontal="right" vertical="center"/>
    </xf>
    <xf numFmtId="168" fontId="10" fillId="3" borderId="4" xfId="1" applyNumberFormat="1" applyFont="1" applyFill="1" applyBorder="1" applyAlignment="1">
      <alignment horizontal="right" vertical="center"/>
    </xf>
    <xf numFmtId="168" fontId="13" fillId="3" borderId="5" xfId="1" applyNumberFormat="1" applyFont="1" applyFill="1" applyBorder="1" applyAlignment="1">
      <alignment horizontal="right" vertical="center"/>
    </xf>
    <xf numFmtId="166" fontId="13" fillId="3" borderId="8" xfId="2" applyNumberFormat="1" applyFont="1" applyFill="1" applyBorder="1" applyAlignment="1" applyProtection="1">
      <alignment horizontal="right" vertical="center"/>
    </xf>
    <xf numFmtId="166" fontId="13" fillId="3" borderId="5" xfId="2" applyNumberFormat="1" applyFont="1" applyFill="1" applyBorder="1" applyAlignment="1" applyProtection="1">
      <alignment horizontal="right" vertical="center"/>
    </xf>
    <xf numFmtId="164" fontId="13" fillId="2" borderId="7" xfId="2" applyFont="1" applyFill="1" applyBorder="1" applyAlignment="1" applyProtection="1">
      <alignment vertical="center"/>
    </xf>
    <xf numFmtId="9" fontId="13" fillId="3" borderId="4" xfId="1" applyNumberFormat="1" applyFont="1" applyFill="1" applyBorder="1" applyAlignment="1">
      <alignment horizontal="right" vertical="center"/>
    </xf>
    <xf numFmtId="9" fontId="14" fillId="2" borderId="0" xfId="1" applyNumberFormat="1" applyFont="1" applyFill="1" applyBorder="1" applyAlignment="1">
      <alignment horizontal="right" vertical="center"/>
    </xf>
    <xf numFmtId="167" fontId="21" fillId="2" borderId="0" xfId="2" quotePrefix="1" applyNumberFormat="1" applyFont="1" applyFill="1" applyBorder="1" applyAlignment="1" applyProtection="1">
      <alignment horizontal="center" vertical="center"/>
    </xf>
    <xf numFmtId="0" fontId="0" fillId="0" borderId="6" xfId="0" applyBorder="1"/>
    <xf numFmtId="169" fontId="22" fillId="0" borderId="9" xfId="0" applyNumberFormat="1" applyFont="1" applyFill="1" applyBorder="1" applyAlignment="1">
      <alignment horizontal="right" vertical="center"/>
    </xf>
    <xf numFmtId="169" fontId="22" fillId="0" borderId="4" xfId="0" applyNumberFormat="1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right" vertical="center"/>
    </xf>
    <xf numFmtId="169" fontId="23" fillId="0" borderId="1" xfId="0" applyNumberFormat="1" applyFont="1" applyFill="1" applyBorder="1" applyAlignment="1">
      <alignment horizontal="right" vertical="center"/>
    </xf>
    <xf numFmtId="169" fontId="23" fillId="0" borderId="4" xfId="0" applyNumberFormat="1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right" vertical="center"/>
    </xf>
    <xf numFmtId="166" fontId="7" fillId="2" borderId="0" xfId="2" applyNumberFormat="1" applyFont="1" applyFill="1" applyBorder="1" applyAlignment="1" applyProtection="1">
      <alignment horizontal="right" vertical="center"/>
    </xf>
    <xf numFmtId="166" fontId="24" fillId="2" borderId="0" xfId="2" applyNumberFormat="1" applyFont="1" applyFill="1" applyBorder="1" applyAlignment="1" applyProtection="1">
      <alignment horizontal="right" vertical="center"/>
    </xf>
    <xf numFmtId="166" fontId="25" fillId="2" borderId="0" xfId="2" applyNumberFormat="1" applyFont="1" applyFill="1" applyBorder="1" applyAlignment="1" applyProtection="1">
      <alignment horizontal="right" vertical="center"/>
    </xf>
    <xf numFmtId="0" fontId="14" fillId="2" borderId="2" xfId="0" applyFont="1" applyFill="1" applyBorder="1" applyAlignment="1">
      <alignment horizontal="left" vertical="center" indent="2"/>
    </xf>
    <xf numFmtId="167" fontId="21" fillId="2" borderId="6" xfId="2" quotePrefix="1" applyNumberFormat="1" applyFont="1" applyFill="1" applyBorder="1" applyAlignment="1" applyProtection="1">
      <alignment horizontal="center" vertical="center"/>
    </xf>
    <xf numFmtId="167" fontId="21" fillId="2" borderId="0" xfId="2" quotePrefix="1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ny 2" xfId="3" xr:uid="{00000000-0005-0000-0000-000001000000}"/>
    <cellStyle name="Percent" xfId="1" builtinId="5"/>
    <cellStyle name="ROSS_ReportTitle" xfId="4" xr:uid="{00000000-0005-0000-0000-000003000000}"/>
    <cellStyle name="Standaard_Einzufugen" xfId="2" xr:uid="{00000000-0005-0000-0000-000004000000}"/>
  </cellStyles>
  <dxfs count="0"/>
  <tableStyles count="0" defaultTableStyle="TableStyleMedium2" defaultPivotStyle="PivotStyleLight16"/>
  <colors>
    <mruColors>
      <color rgb="FF008000"/>
      <color rgb="FF84C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A6B92-9ADB-43B1-B53D-43A78C08DF1E}">
  <sheetPr>
    <pageSetUpPr fitToPage="1"/>
  </sheetPr>
  <dimension ref="A1:Q62"/>
  <sheetViews>
    <sheetView showGridLines="0" tabSelected="1" zoomScale="70" zoomScaleNormal="70" zoomScaleSheetLayoutView="70" workbookViewId="0">
      <selection activeCell="B3" sqref="B3"/>
    </sheetView>
  </sheetViews>
  <sheetFormatPr defaultColWidth="9.08984375" defaultRowHeight="15.5" outlineLevelCol="1"/>
  <cols>
    <col min="1" max="1" width="1.453125" style="3" customWidth="1"/>
    <col min="2" max="2" width="27.90625" style="3" customWidth="1"/>
    <col min="3" max="4" width="10.6328125" style="2" customWidth="1"/>
    <col min="5" max="6" width="10.6328125" style="2" customWidth="1" outlineLevel="1"/>
    <col min="7" max="7" width="11.90625" style="2" customWidth="1"/>
    <col min="8" max="8" width="2.6328125" style="2" customWidth="1"/>
    <col min="9" max="9" width="10.6328125" style="2" customWidth="1"/>
    <col min="10" max="10" width="2.90625" style="2" customWidth="1"/>
    <col min="11" max="12" width="10.6328125" style="2" customWidth="1" outlineLevel="1"/>
    <col min="13" max="13" width="10.6328125" style="2" customWidth="1"/>
    <col min="14" max="14" width="2.08984375" style="2" customWidth="1"/>
    <col min="15" max="15" width="9.08984375" style="2" customWidth="1"/>
    <col min="16" max="16" width="2.90625" style="2" customWidth="1"/>
    <col min="17" max="17" width="13" style="2" bestFit="1" customWidth="1"/>
    <col min="18" max="19" width="9.08984375" style="2"/>
    <col min="20" max="20" width="10" style="2" bestFit="1" customWidth="1"/>
    <col min="21" max="16384" width="9.08984375" style="2"/>
  </cols>
  <sheetData>
    <row r="1" spans="1:17" customFormat="1" ht="17.5">
      <c r="A1" s="4"/>
      <c r="B1" s="45"/>
      <c r="C1" s="68" t="s">
        <v>27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56"/>
      <c r="Q1" s="57" t="s">
        <v>30</v>
      </c>
    </row>
    <row r="2" spans="1:17" customFormat="1" ht="18" customHeight="1" thickBot="1">
      <c r="A2" s="6"/>
      <c r="B2" s="41" t="s">
        <v>26</v>
      </c>
      <c r="C2" s="39" t="s">
        <v>19</v>
      </c>
      <c r="D2" s="42"/>
      <c r="E2" s="61" t="s">
        <v>20</v>
      </c>
      <c r="F2" s="62" t="s">
        <v>21</v>
      </c>
      <c r="G2" s="63" t="s">
        <v>22</v>
      </c>
      <c r="H2" s="43"/>
      <c r="I2" s="43"/>
      <c r="J2" s="44"/>
      <c r="K2" s="58" t="s">
        <v>17</v>
      </c>
      <c r="L2" s="59" t="s">
        <v>18</v>
      </c>
      <c r="M2" s="60" t="s">
        <v>23</v>
      </c>
      <c r="N2" s="43"/>
      <c r="O2" s="43"/>
      <c r="P2" s="44"/>
    </row>
    <row r="3" spans="1:17" customFormat="1" ht="18" customHeight="1" thickTop="1">
      <c r="A3" s="13"/>
      <c r="B3" s="46" t="s">
        <v>0</v>
      </c>
      <c r="C3" s="51">
        <v>1654995.0038991733</v>
      </c>
      <c r="D3" s="52"/>
      <c r="E3" s="47">
        <v>4608426.6757790102</v>
      </c>
      <c r="F3" s="47">
        <f>C3-E3</f>
        <v>-2953431.6718798368</v>
      </c>
      <c r="G3" s="54">
        <f>IFERROR(C3/E3-1,0)</f>
        <v>-0.64087635101204854</v>
      </c>
      <c r="H3" s="48">
        <f>G3</f>
        <v>-0.64087635101204854</v>
      </c>
      <c r="I3" s="49">
        <f t="shared" ref="I3:I11" si="0">G3</f>
        <v>-0.64087635101204854</v>
      </c>
      <c r="J3" s="50">
        <f t="shared" ref="J3:J24" si="1">G3</f>
        <v>-0.64087635101204854</v>
      </c>
      <c r="K3" s="47">
        <v>3144528.3364220015</v>
      </c>
      <c r="L3" s="47">
        <f>C3-K3</f>
        <v>-1489533.3325228281</v>
      </c>
      <c r="M3" s="54">
        <f>IFERROR(C3/K3-1,0)</f>
        <v>-0.47369054216178319</v>
      </c>
      <c r="N3" s="48">
        <f t="shared" ref="N3:N24" si="2">M3</f>
        <v>-0.47369054216178319</v>
      </c>
      <c r="O3" s="49">
        <f t="shared" ref="O3" si="3">M3</f>
        <v>-0.47369054216178319</v>
      </c>
      <c r="P3" s="50">
        <f t="shared" ref="P3:P24" si="4">M3</f>
        <v>-0.47369054216178319</v>
      </c>
    </row>
    <row r="4" spans="1:17" customFormat="1" ht="14.5">
      <c r="A4" s="13"/>
      <c r="B4" s="53"/>
      <c r="C4" s="10"/>
      <c r="D4" s="11"/>
      <c r="E4" s="10"/>
      <c r="F4" s="10"/>
      <c r="G4" s="23"/>
      <c r="H4" s="12"/>
      <c r="I4" s="16"/>
      <c r="J4" s="40"/>
      <c r="K4" s="10"/>
      <c r="L4" s="10"/>
      <c r="M4" s="23"/>
      <c r="N4" s="12"/>
      <c r="O4" s="16"/>
      <c r="P4" s="40"/>
    </row>
    <row r="5" spans="1:17" customFormat="1" ht="15" customHeight="1">
      <c r="A5" s="8"/>
      <c r="B5" s="9" t="s">
        <v>14</v>
      </c>
      <c r="C5" s="10">
        <v>561567.73885647987</v>
      </c>
      <c r="D5" s="11">
        <f>C5</f>
        <v>561567.73885647987</v>
      </c>
      <c r="E5" s="10">
        <v>807218.2873055099</v>
      </c>
      <c r="F5" s="10">
        <f t="shared" ref="F5:F24" si="5">C5-E5</f>
        <v>-245650.54844903003</v>
      </c>
      <c r="G5" s="23">
        <f t="shared" ref="G5:G11" si="6">IFERROR(C5/E5-1,0)</f>
        <v>-0.30431737277534954</v>
      </c>
      <c r="H5" s="12">
        <f t="shared" ref="H5:H11" si="7">G5</f>
        <v>-0.30431737277534954</v>
      </c>
      <c r="I5" s="16">
        <f t="shared" si="0"/>
        <v>-0.30431737277534954</v>
      </c>
      <c r="J5" s="40">
        <f t="shared" si="1"/>
        <v>-0.30431737277534954</v>
      </c>
      <c r="K5" s="10">
        <v>462172.22249999986</v>
      </c>
      <c r="L5" s="10">
        <f t="shared" ref="L5:L11" si="8">C5-K5</f>
        <v>99395.516356480017</v>
      </c>
      <c r="M5" s="23">
        <f t="shared" ref="M5:M11" si="9">IFERROR(C5/K5-1,0)</f>
        <v>0.21506164048290466</v>
      </c>
      <c r="N5" s="12">
        <f t="shared" si="2"/>
        <v>0.21506164048290466</v>
      </c>
      <c r="O5" s="16">
        <f t="shared" ref="O5:O11" si="10">M5</f>
        <v>0.21506164048290466</v>
      </c>
      <c r="P5" s="40">
        <f t="shared" si="4"/>
        <v>0.21506164048290466</v>
      </c>
    </row>
    <row r="6" spans="1:17" customFormat="1" ht="15" customHeight="1">
      <c r="A6" s="13"/>
      <c r="B6" s="14" t="s">
        <v>13</v>
      </c>
      <c r="C6" s="15">
        <v>288237.60875592002</v>
      </c>
      <c r="D6" s="11">
        <f t="shared" ref="D6:D11" si="11">C6</f>
        <v>288237.60875592002</v>
      </c>
      <c r="E6" s="15">
        <v>940239.74277094007</v>
      </c>
      <c r="F6" s="15">
        <f t="shared" si="5"/>
        <v>-652002.13401501998</v>
      </c>
      <c r="G6" s="24">
        <f t="shared" si="6"/>
        <v>-0.69344243213282253</v>
      </c>
      <c r="H6" s="12">
        <f t="shared" si="7"/>
        <v>-0.69344243213282253</v>
      </c>
      <c r="I6" s="16">
        <f t="shared" si="0"/>
        <v>-0.69344243213282253</v>
      </c>
      <c r="J6" s="40">
        <f t="shared" si="1"/>
        <v>-0.69344243213282253</v>
      </c>
      <c r="K6" s="15">
        <v>270635.95259999996</v>
      </c>
      <c r="L6" s="15">
        <f t="shared" si="8"/>
        <v>17601.656155920064</v>
      </c>
      <c r="M6" s="24">
        <f t="shared" si="9"/>
        <v>6.5038129586335147E-2</v>
      </c>
      <c r="N6" s="12">
        <f t="shared" si="2"/>
        <v>6.5038129586335147E-2</v>
      </c>
      <c r="O6" s="16">
        <f t="shared" si="10"/>
        <v>6.5038129586335147E-2</v>
      </c>
      <c r="P6" s="40">
        <f t="shared" si="4"/>
        <v>6.5038129586335147E-2</v>
      </c>
    </row>
    <row r="7" spans="1:17" customFormat="1" ht="15" customHeight="1">
      <c r="A7" s="17"/>
      <c r="B7" s="18" t="s">
        <v>12</v>
      </c>
      <c r="C7" s="66">
        <v>494708.68057060003</v>
      </c>
      <c r="D7" s="11">
        <f t="shared" si="11"/>
        <v>494708.68057060003</v>
      </c>
      <c r="E7" s="19">
        <v>523330.71202555002</v>
      </c>
      <c r="F7" s="65">
        <f t="shared" si="5"/>
        <v>-28622.031454949989</v>
      </c>
      <c r="G7" s="55">
        <f t="shared" si="6"/>
        <v>-5.4692053795521556E-2</v>
      </c>
      <c r="H7" s="12">
        <f t="shared" si="7"/>
        <v>-5.4692053795521556E-2</v>
      </c>
      <c r="I7" s="16">
        <f t="shared" si="0"/>
        <v>-5.4692053795521556E-2</v>
      </c>
      <c r="J7" s="40">
        <f t="shared" si="1"/>
        <v>-5.4692053795521556E-2</v>
      </c>
      <c r="K7" s="19">
        <v>263418.2733</v>
      </c>
      <c r="L7" s="65">
        <f t="shared" si="8"/>
        <v>231290.40727060003</v>
      </c>
      <c r="M7" s="55">
        <f t="shared" si="9"/>
        <v>0.87803478617138153</v>
      </c>
      <c r="N7" s="12">
        <f t="shared" si="2"/>
        <v>0.87803478617138153</v>
      </c>
      <c r="O7" s="16">
        <f t="shared" si="10"/>
        <v>0.87803478617138153</v>
      </c>
      <c r="P7" s="40">
        <f t="shared" si="4"/>
        <v>0.87803478617138153</v>
      </c>
    </row>
    <row r="8" spans="1:17" customFormat="1" ht="15" customHeight="1">
      <c r="A8" s="20"/>
      <c r="B8" s="14" t="s">
        <v>11</v>
      </c>
      <c r="C8" s="15">
        <v>10106.5</v>
      </c>
      <c r="D8" s="11">
        <f t="shared" si="11"/>
        <v>10106.5</v>
      </c>
      <c r="E8" s="15">
        <v>23015.3</v>
      </c>
      <c r="F8" s="15">
        <f t="shared" si="5"/>
        <v>-12908.8</v>
      </c>
      <c r="G8" s="24">
        <f t="shared" si="6"/>
        <v>-0.56087906740298843</v>
      </c>
      <c r="H8" s="12">
        <f t="shared" si="7"/>
        <v>-0.56087906740298843</v>
      </c>
      <c r="I8" s="16">
        <f t="shared" si="0"/>
        <v>-0.56087906740298843</v>
      </c>
      <c r="J8" s="40">
        <f t="shared" si="1"/>
        <v>-0.56087906740298843</v>
      </c>
      <c r="K8" s="15">
        <v>17134.11</v>
      </c>
      <c r="L8" s="15">
        <f t="shared" si="8"/>
        <v>-7027.6100000000006</v>
      </c>
      <c r="M8" s="24">
        <f t="shared" si="9"/>
        <v>-0.41015319733560718</v>
      </c>
      <c r="N8" s="12">
        <f t="shared" si="2"/>
        <v>-0.41015319733560718</v>
      </c>
      <c r="O8" s="16">
        <f t="shared" si="10"/>
        <v>-0.41015319733560718</v>
      </c>
      <c r="P8" s="40">
        <f t="shared" si="4"/>
        <v>-0.41015319733560718</v>
      </c>
    </row>
    <row r="9" spans="1:17" customFormat="1" ht="15" customHeight="1">
      <c r="A9" s="20"/>
      <c r="B9" s="14" t="s">
        <v>4</v>
      </c>
      <c r="C9" s="15">
        <v>107476.56719999999</v>
      </c>
      <c r="D9" s="11">
        <f t="shared" si="11"/>
        <v>107476.56719999999</v>
      </c>
      <c r="E9" s="15">
        <v>83066.402100000007</v>
      </c>
      <c r="F9" s="15">
        <f t="shared" si="5"/>
        <v>24410.165099999984</v>
      </c>
      <c r="G9" s="24">
        <f t="shared" si="6"/>
        <v>0.2938632766423861</v>
      </c>
      <c r="H9" s="12">
        <f t="shared" si="7"/>
        <v>0.2938632766423861</v>
      </c>
      <c r="I9" s="16">
        <f t="shared" si="0"/>
        <v>0.2938632766423861</v>
      </c>
      <c r="J9" s="40">
        <f t="shared" si="1"/>
        <v>0.2938632766423861</v>
      </c>
      <c r="K9" s="15">
        <v>76243.826400000005</v>
      </c>
      <c r="L9" s="15">
        <f t="shared" si="8"/>
        <v>31232.740799999985</v>
      </c>
      <c r="M9" s="24">
        <f t="shared" si="9"/>
        <v>0.40964288224652878</v>
      </c>
      <c r="N9" s="12">
        <f t="shared" si="2"/>
        <v>0.40964288224652878</v>
      </c>
      <c r="O9" s="16">
        <f t="shared" si="10"/>
        <v>0.40964288224652878</v>
      </c>
      <c r="P9" s="40">
        <f t="shared" si="4"/>
        <v>0.40964288224652878</v>
      </c>
    </row>
    <row r="10" spans="1:17" customFormat="1" ht="15" customHeight="1">
      <c r="A10" s="20"/>
      <c r="B10" s="14" t="s">
        <v>2</v>
      </c>
      <c r="C10" s="15">
        <v>26676</v>
      </c>
      <c r="D10" s="11">
        <f t="shared" si="11"/>
        <v>26676</v>
      </c>
      <c r="E10" s="15">
        <v>326763.18220000004</v>
      </c>
      <c r="F10" s="15">
        <f t="shared" si="5"/>
        <v>-300087.18220000004</v>
      </c>
      <c r="G10" s="24">
        <f t="shared" si="6"/>
        <v>-0.91836289565917928</v>
      </c>
      <c r="H10" s="12">
        <f t="shared" si="7"/>
        <v>-0.91836289565917928</v>
      </c>
      <c r="I10" s="16">
        <f t="shared" si="0"/>
        <v>-0.91836289565917928</v>
      </c>
      <c r="J10" s="40">
        <f t="shared" si="1"/>
        <v>-0.91836289565917928</v>
      </c>
      <c r="K10" s="15">
        <v>-44537.305800000002</v>
      </c>
      <c r="L10" s="15">
        <f t="shared" si="8"/>
        <v>71213.305800000002</v>
      </c>
      <c r="M10" s="24">
        <f t="shared" si="9"/>
        <v>-1.598958547690148</v>
      </c>
      <c r="N10" s="12">
        <f t="shared" si="2"/>
        <v>-1.598958547690148</v>
      </c>
      <c r="O10" s="16">
        <f t="shared" si="10"/>
        <v>-1.598958547690148</v>
      </c>
      <c r="P10" s="40">
        <f t="shared" si="4"/>
        <v>-1.598958547690148</v>
      </c>
    </row>
    <row r="11" spans="1:17" customFormat="1" ht="15" customHeight="1">
      <c r="A11" s="20"/>
      <c r="B11" s="14" t="s">
        <v>1</v>
      </c>
      <c r="C11" s="15">
        <v>129071.06290055986</v>
      </c>
      <c r="D11" s="11">
        <f t="shared" si="11"/>
        <v>129071.06290055986</v>
      </c>
      <c r="E11" s="15">
        <v>-565866.3397654302</v>
      </c>
      <c r="F11" s="15">
        <f t="shared" si="5"/>
        <v>694937.40266599006</v>
      </c>
      <c r="G11" s="24">
        <f t="shared" si="6"/>
        <v>-1.2280946114484632</v>
      </c>
      <c r="H11" s="12">
        <f t="shared" si="7"/>
        <v>-1.2280946114484632</v>
      </c>
      <c r="I11" s="16">
        <f t="shared" si="0"/>
        <v>-1.2280946114484632</v>
      </c>
      <c r="J11" s="40">
        <f t="shared" si="1"/>
        <v>-1.2280946114484632</v>
      </c>
      <c r="K11" s="15">
        <v>142695.63929999986</v>
      </c>
      <c r="L11" s="15">
        <f t="shared" si="8"/>
        <v>-13624.576399440004</v>
      </c>
      <c r="M11" s="24">
        <f t="shared" si="9"/>
        <v>-9.5479977287855511E-2</v>
      </c>
      <c r="N11" s="12">
        <f t="shared" si="2"/>
        <v>-9.5479977287855511E-2</v>
      </c>
      <c r="O11" s="16">
        <f t="shared" si="10"/>
        <v>-9.5479977287855511E-2</v>
      </c>
      <c r="P11" s="40">
        <f t="shared" si="4"/>
        <v>-9.5479977287855511E-2</v>
      </c>
    </row>
    <row r="12" spans="1:17" customFormat="1" ht="15" customHeight="1">
      <c r="A12" s="20"/>
      <c r="B12" s="9"/>
      <c r="C12" s="15"/>
      <c r="D12" s="21"/>
      <c r="E12" s="15"/>
      <c r="F12" s="10"/>
      <c r="G12" s="24"/>
      <c r="H12" s="12"/>
      <c r="I12" s="16"/>
      <c r="J12" s="40"/>
      <c r="K12" s="15"/>
      <c r="L12" s="10"/>
      <c r="M12" s="24"/>
      <c r="N12" s="12"/>
      <c r="O12" s="16"/>
      <c r="P12" s="40"/>
    </row>
    <row r="13" spans="1:17" customFormat="1" ht="15" customHeight="1">
      <c r="A13" s="22"/>
      <c r="B13" s="9" t="s">
        <v>10</v>
      </c>
      <c r="C13" s="10">
        <v>550861.69350872992</v>
      </c>
      <c r="D13" s="11">
        <f>C13</f>
        <v>550861.69350872992</v>
      </c>
      <c r="E13" s="10">
        <v>2783406.2919555004</v>
      </c>
      <c r="F13" s="10">
        <f t="shared" si="5"/>
        <v>-2232544.5984467706</v>
      </c>
      <c r="G13" s="23">
        <f>IFERROR(C13/E13-1,0)</f>
        <v>-0.80209080682873701</v>
      </c>
      <c r="H13" s="12">
        <f t="shared" ref="H13:H17" si="12">G13</f>
        <v>-0.80209080682873701</v>
      </c>
      <c r="I13" s="16">
        <f>G13</f>
        <v>-0.80209080682873701</v>
      </c>
      <c r="J13" s="40">
        <f t="shared" si="1"/>
        <v>-0.80209080682873701</v>
      </c>
      <c r="K13" s="10">
        <v>1545507.617922002</v>
      </c>
      <c r="L13" s="10">
        <f t="shared" ref="L13:L17" si="13">C13-K13</f>
        <v>-994645.92441327206</v>
      </c>
      <c r="M13" s="23">
        <f t="shared" ref="M13:M17" si="14">IFERROR(C13/K13-1,0)</f>
        <v>-0.64357232075673232</v>
      </c>
      <c r="N13" s="12">
        <f t="shared" si="2"/>
        <v>-0.64357232075673232</v>
      </c>
      <c r="O13" s="16">
        <f>M13</f>
        <v>-0.64357232075673232</v>
      </c>
      <c r="P13" s="40">
        <f t="shared" si="4"/>
        <v>-0.64357232075673232</v>
      </c>
    </row>
    <row r="14" spans="1:17" customFormat="1" ht="15" customHeight="1">
      <c r="A14" s="20"/>
      <c r="B14" s="14" t="s">
        <v>9</v>
      </c>
      <c r="C14" s="15">
        <v>3520773.2901639198</v>
      </c>
      <c r="D14" s="11">
        <f t="shared" ref="D14:D24" si="15">C14</f>
        <v>3520773.2901639198</v>
      </c>
      <c r="E14" s="15">
        <v>959392.79805600003</v>
      </c>
      <c r="F14" s="15">
        <f t="shared" si="5"/>
        <v>2561380.4921079199</v>
      </c>
      <c r="G14" s="24">
        <f>IFERROR(C14/E14-1,0)</f>
        <v>2.6697933289659854</v>
      </c>
      <c r="H14" s="12">
        <f t="shared" si="12"/>
        <v>2.6697933289659854</v>
      </c>
      <c r="I14" s="16">
        <f>G14</f>
        <v>2.6697933289659854</v>
      </c>
      <c r="J14" s="40">
        <f t="shared" si="1"/>
        <v>2.6697933289659854</v>
      </c>
      <c r="K14" s="15">
        <v>724093.18067520123</v>
      </c>
      <c r="L14" s="15">
        <f t="shared" si="13"/>
        <v>2796680.1094887187</v>
      </c>
      <c r="M14" s="24">
        <f t="shared" si="14"/>
        <v>3.8623207401026409</v>
      </c>
      <c r="N14" s="12">
        <f t="shared" si="2"/>
        <v>3.8623207401026409</v>
      </c>
      <c r="O14" s="16">
        <f>M14</f>
        <v>3.8623207401026409</v>
      </c>
      <c r="P14" s="40">
        <f t="shared" si="4"/>
        <v>3.8623207401026409</v>
      </c>
    </row>
    <row r="15" spans="1:17" customFormat="1" ht="15" customHeight="1">
      <c r="A15" s="20"/>
      <c r="B15" s="14" t="s">
        <v>8</v>
      </c>
      <c r="C15" s="15">
        <v>189852.35409280006</v>
      </c>
      <c r="D15" s="11">
        <f t="shared" si="15"/>
        <v>189852.35409280006</v>
      </c>
      <c r="E15" s="15">
        <v>46335.604655520016</v>
      </c>
      <c r="F15" s="15">
        <f t="shared" si="5"/>
        <v>143516.74943728006</v>
      </c>
      <c r="G15" s="24">
        <f>IFERROR(C15/E15-1,0)</f>
        <v>3.0973319654345488</v>
      </c>
      <c r="H15" s="12">
        <f t="shared" si="12"/>
        <v>3.0973319654345488</v>
      </c>
      <c r="I15" s="16">
        <f>G15</f>
        <v>3.0973319654345488</v>
      </c>
      <c r="J15" s="40">
        <f t="shared" si="1"/>
        <v>3.0973319654345488</v>
      </c>
      <c r="K15" s="15">
        <v>59412.181607459992</v>
      </c>
      <c r="L15" s="15">
        <f t="shared" si="13"/>
        <v>130440.17248534007</v>
      </c>
      <c r="M15" s="24">
        <f t="shared" si="14"/>
        <v>2.1955122494434973</v>
      </c>
      <c r="N15" s="12">
        <f t="shared" si="2"/>
        <v>2.1955122494434973</v>
      </c>
      <c r="O15" s="16">
        <f>M15</f>
        <v>2.1955122494434973</v>
      </c>
      <c r="P15" s="40">
        <f t="shared" si="4"/>
        <v>2.1955122494434973</v>
      </c>
    </row>
    <row r="16" spans="1:17" customFormat="1" ht="15" customHeight="1">
      <c r="A16" s="20"/>
      <c r="B16" s="14" t="s">
        <v>7</v>
      </c>
      <c r="C16" s="15">
        <v>227626.09876019997</v>
      </c>
      <c r="D16" s="11">
        <f t="shared" si="15"/>
        <v>227626.09876019997</v>
      </c>
      <c r="E16" s="15">
        <v>362474.66560800001</v>
      </c>
      <c r="F16" s="15">
        <f t="shared" si="5"/>
        <v>-134848.56684780004</v>
      </c>
      <c r="G16" s="24">
        <f>IFERROR(C16/E16-1,0)</f>
        <v>-0.3720220463452546</v>
      </c>
      <c r="H16" s="12">
        <f t="shared" si="12"/>
        <v>-0.3720220463452546</v>
      </c>
      <c r="I16" s="16">
        <f>G16</f>
        <v>-0.3720220463452546</v>
      </c>
      <c r="J16" s="40">
        <f t="shared" si="1"/>
        <v>-0.3720220463452546</v>
      </c>
      <c r="K16" s="15">
        <v>31635.921342960024</v>
      </c>
      <c r="L16" s="15">
        <f t="shared" si="13"/>
        <v>195990.17741723993</v>
      </c>
      <c r="M16" s="24">
        <f t="shared" si="14"/>
        <v>6.1951784268440102</v>
      </c>
      <c r="N16" s="12">
        <f t="shared" si="2"/>
        <v>6.1951784268440102</v>
      </c>
      <c r="O16" s="16">
        <f>M16</f>
        <v>6.1951784268440102</v>
      </c>
      <c r="P16" s="40">
        <f t="shared" si="4"/>
        <v>6.1951784268440102</v>
      </c>
    </row>
    <row r="17" spans="1:16" customFormat="1" ht="15" customHeight="1">
      <c r="A17" s="20"/>
      <c r="B17" s="14" t="s">
        <v>1</v>
      </c>
      <c r="C17" s="64">
        <v>-3387390.0495081902</v>
      </c>
      <c r="D17" s="11">
        <f t="shared" si="15"/>
        <v>-3387390.0495081902</v>
      </c>
      <c r="E17" s="15">
        <v>1415203.2236359804</v>
      </c>
      <c r="F17" s="15">
        <f t="shared" si="5"/>
        <v>-4802593.2731441706</v>
      </c>
      <c r="G17" s="24">
        <f>IFERROR(C17/E17-1,0)</f>
        <v>-3.3935714623410842</v>
      </c>
      <c r="H17" s="12">
        <f t="shared" si="12"/>
        <v>-3.3935714623410842</v>
      </c>
      <c r="I17" s="16">
        <f>G17</f>
        <v>-3.3935714623410842</v>
      </c>
      <c r="J17" s="40">
        <f t="shared" si="1"/>
        <v>-3.3935714623410842</v>
      </c>
      <c r="K17" s="15">
        <v>730366.33429638075</v>
      </c>
      <c r="L17" s="15">
        <f t="shared" si="13"/>
        <v>-4117756.3838045709</v>
      </c>
      <c r="M17" s="24">
        <f t="shared" si="14"/>
        <v>-5.6379328981141077</v>
      </c>
      <c r="N17" s="12">
        <f t="shared" si="2"/>
        <v>-5.6379328981141077</v>
      </c>
      <c r="O17" s="16">
        <f>M17</f>
        <v>-5.6379328981141077</v>
      </c>
      <c r="P17" s="40">
        <f t="shared" si="4"/>
        <v>-5.6379328981141077</v>
      </c>
    </row>
    <row r="18" spans="1:16" customFormat="1" ht="15" customHeight="1">
      <c r="A18" s="13"/>
      <c r="B18" s="9"/>
      <c r="C18" s="15"/>
      <c r="D18" s="11"/>
      <c r="E18" s="15"/>
      <c r="F18" s="10"/>
      <c r="G18" s="24"/>
      <c r="H18" s="12"/>
      <c r="I18" s="16"/>
      <c r="J18" s="40"/>
      <c r="K18" s="15"/>
      <c r="L18" s="10"/>
      <c r="M18" s="24"/>
      <c r="N18" s="12"/>
      <c r="O18" s="16"/>
      <c r="P18" s="40"/>
    </row>
    <row r="19" spans="1:16" customFormat="1" ht="15" customHeight="1">
      <c r="A19" s="8"/>
      <c r="B19" s="9" t="s">
        <v>6</v>
      </c>
      <c r="C19" s="10">
        <v>542565.57153396355</v>
      </c>
      <c r="D19" s="11">
        <f t="shared" si="15"/>
        <v>542565.57153396355</v>
      </c>
      <c r="E19" s="10">
        <v>1017802.0965180001</v>
      </c>
      <c r="F19" s="10">
        <f t="shared" si="5"/>
        <v>-475236.52498403657</v>
      </c>
      <c r="G19" s="23">
        <f t="shared" ref="G19:G24" si="16">IFERROR(C19/E19-1,0)</f>
        <v>-0.46692429364202226</v>
      </c>
      <c r="H19" s="12">
        <f t="shared" ref="H19:H24" si="17">G19</f>
        <v>-0.46692429364202226</v>
      </c>
      <c r="I19" s="16">
        <f t="shared" ref="I19:I24" si="18">G19</f>
        <v>-0.46692429364202226</v>
      </c>
      <c r="J19" s="40">
        <f t="shared" si="1"/>
        <v>-0.46692429364202226</v>
      </c>
      <c r="K19" s="10">
        <v>1136848.496</v>
      </c>
      <c r="L19" s="10">
        <f t="shared" ref="L19:L24" si="19">C19-K19</f>
        <v>-594282.92446603649</v>
      </c>
      <c r="M19" s="23">
        <f t="shared" ref="M19:M24" si="20">IFERROR(C19/K19-1,0)</f>
        <v>-0.522745930136707</v>
      </c>
      <c r="N19" s="12">
        <f t="shared" si="2"/>
        <v>-0.522745930136707</v>
      </c>
      <c r="O19" s="16">
        <f t="shared" ref="O19:O24" si="21">M19</f>
        <v>-0.522745930136707</v>
      </c>
      <c r="P19" s="40">
        <f t="shared" si="4"/>
        <v>-0.522745930136707</v>
      </c>
    </row>
    <row r="20" spans="1:16" customFormat="1" ht="15" customHeight="1">
      <c r="A20" s="20"/>
      <c r="B20" s="14" t="s">
        <v>5</v>
      </c>
      <c r="C20" s="15">
        <v>10731935.169899998</v>
      </c>
      <c r="D20" s="11">
        <f t="shared" si="15"/>
        <v>10731935.169899998</v>
      </c>
      <c r="E20" s="15">
        <v>801905.58</v>
      </c>
      <c r="F20" s="15">
        <f t="shared" si="5"/>
        <v>9930029.5898999982</v>
      </c>
      <c r="G20" s="24">
        <f t="shared" si="16"/>
        <v>12.383040893542603</v>
      </c>
      <c r="H20" s="12">
        <f t="shared" si="17"/>
        <v>12.383040893542603</v>
      </c>
      <c r="I20" s="16">
        <f t="shared" si="18"/>
        <v>12.383040893542603</v>
      </c>
      <c r="J20" s="40">
        <f t="shared" si="1"/>
        <v>12.383040893542603</v>
      </c>
      <c r="K20" s="15">
        <v>480198.78</v>
      </c>
      <c r="L20" s="15">
        <f t="shared" si="19"/>
        <v>10251736.389899999</v>
      </c>
      <c r="M20" s="24">
        <f t="shared" si="20"/>
        <v>21.348943014599072</v>
      </c>
      <c r="N20" s="12">
        <f t="shared" si="2"/>
        <v>21.348943014599072</v>
      </c>
      <c r="O20" s="16">
        <f t="shared" si="21"/>
        <v>21.348943014599072</v>
      </c>
      <c r="P20" s="40">
        <f t="shared" si="4"/>
        <v>21.348943014599072</v>
      </c>
    </row>
    <row r="21" spans="1:16" customFormat="1" ht="15" customHeight="1">
      <c r="A21" s="20"/>
      <c r="B21" s="14" t="s">
        <v>4</v>
      </c>
      <c r="C21" s="15">
        <v>1056312.5225419998</v>
      </c>
      <c r="D21" s="11">
        <f t="shared" si="15"/>
        <v>1056312.5225419998</v>
      </c>
      <c r="E21" s="15">
        <v>55407.990392999985</v>
      </c>
      <c r="F21" s="15">
        <f t="shared" si="5"/>
        <v>1000904.5321489999</v>
      </c>
      <c r="G21" s="24">
        <f t="shared" si="16"/>
        <v>18.064263386016069</v>
      </c>
      <c r="H21" s="12">
        <f t="shared" si="17"/>
        <v>18.064263386016069</v>
      </c>
      <c r="I21" s="16">
        <f t="shared" si="18"/>
        <v>18.064263386016069</v>
      </c>
      <c r="J21" s="40">
        <f t="shared" si="1"/>
        <v>18.064263386016069</v>
      </c>
      <c r="K21" s="15">
        <v>78606.292743999991</v>
      </c>
      <c r="L21" s="15">
        <f t="shared" si="19"/>
        <v>977706.22979799984</v>
      </c>
      <c r="M21" s="24">
        <f t="shared" si="20"/>
        <v>12.438014765333504</v>
      </c>
      <c r="N21" s="12">
        <f t="shared" si="2"/>
        <v>12.438014765333504</v>
      </c>
      <c r="O21" s="16">
        <f t="shared" si="21"/>
        <v>12.438014765333504</v>
      </c>
      <c r="P21" s="40">
        <f t="shared" si="4"/>
        <v>12.438014765333504</v>
      </c>
    </row>
    <row r="22" spans="1:16" customFormat="1" ht="15" customHeight="1">
      <c r="A22" s="20"/>
      <c r="B22" s="14" t="s">
        <v>3</v>
      </c>
      <c r="C22" s="15">
        <v>347370.34628986212</v>
      </c>
      <c r="D22" s="11">
        <f t="shared" si="15"/>
        <v>347370.34628986212</v>
      </c>
      <c r="E22" s="15">
        <v>141409.71496799999</v>
      </c>
      <c r="F22" s="15">
        <f t="shared" si="5"/>
        <v>205960.63132186214</v>
      </c>
      <c r="G22" s="24">
        <f t="shared" si="16"/>
        <v>1.4564814826793873</v>
      </c>
      <c r="H22" s="12">
        <f t="shared" si="17"/>
        <v>1.4564814826793873</v>
      </c>
      <c r="I22" s="16">
        <f t="shared" si="18"/>
        <v>1.4564814826793873</v>
      </c>
      <c r="J22" s="40">
        <f t="shared" si="1"/>
        <v>1.4564814826793873</v>
      </c>
      <c r="K22" s="15">
        <v>-115367.3358</v>
      </c>
      <c r="L22" s="15">
        <f t="shared" si="19"/>
        <v>462737.68208986212</v>
      </c>
      <c r="M22" s="24">
        <f t="shared" si="20"/>
        <v>-4.0109939167882054</v>
      </c>
      <c r="N22" s="12">
        <f t="shared" si="2"/>
        <v>-4.0109939167882054</v>
      </c>
      <c r="O22" s="16">
        <f t="shared" si="21"/>
        <v>-4.0109939167882054</v>
      </c>
      <c r="P22" s="40">
        <f t="shared" si="4"/>
        <v>-4.0109939167882054</v>
      </c>
    </row>
    <row r="23" spans="1:16" customFormat="1" ht="15" customHeight="1">
      <c r="A23" s="20"/>
      <c r="B23" s="14" t="s">
        <v>2</v>
      </c>
      <c r="C23" s="15">
        <v>1597678.5597709999</v>
      </c>
      <c r="D23" s="11">
        <f t="shared" si="15"/>
        <v>1597678.5597709999</v>
      </c>
      <c r="E23" s="15">
        <v>58891.418877999997</v>
      </c>
      <c r="F23" s="15">
        <f t="shared" si="5"/>
        <v>1538787.1408929999</v>
      </c>
      <c r="G23" s="24">
        <f t="shared" si="16"/>
        <v>26.129225109701729</v>
      </c>
      <c r="H23" s="12">
        <f t="shared" si="17"/>
        <v>26.129225109701729</v>
      </c>
      <c r="I23" s="16">
        <f t="shared" si="18"/>
        <v>26.129225109701729</v>
      </c>
      <c r="J23" s="40">
        <f t="shared" si="1"/>
        <v>26.129225109701729</v>
      </c>
      <c r="K23" s="15">
        <v>98026.854036000004</v>
      </c>
      <c r="L23" s="15">
        <f t="shared" si="19"/>
        <v>1499651.7057349999</v>
      </c>
      <c r="M23" s="24">
        <f t="shared" si="20"/>
        <v>15.298376352915074</v>
      </c>
      <c r="N23" s="12">
        <f t="shared" si="2"/>
        <v>15.298376352915074</v>
      </c>
      <c r="O23" s="16">
        <f t="shared" si="21"/>
        <v>15.298376352915074</v>
      </c>
      <c r="P23" s="40">
        <f t="shared" si="4"/>
        <v>15.298376352915074</v>
      </c>
    </row>
    <row r="24" spans="1:16" customFormat="1" ht="15" customHeight="1">
      <c r="A24" s="20"/>
      <c r="B24" s="14" t="s">
        <v>1</v>
      </c>
      <c r="C24" s="64">
        <v>-13190731.026968896</v>
      </c>
      <c r="D24" s="11">
        <f t="shared" si="15"/>
        <v>-13190731.026968896</v>
      </c>
      <c r="E24" s="15">
        <v>-39812.607720999746</v>
      </c>
      <c r="F24" s="15">
        <f t="shared" si="5"/>
        <v>-13150918.419247897</v>
      </c>
      <c r="G24" s="24">
        <f t="shared" si="16"/>
        <v>330.32044802006908</v>
      </c>
      <c r="H24" s="12">
        <f t="shared" si="17"/>
        <v>330.32044802006908</v>
      </c>
      <c r="I24" s="16">
        <f t="shared" si="18"/>
        <v>330.32044802006908</v>
      </c>
      <c r="J24" s="40">
        <f t="shared" si="1"/>
        <v>330.32044802006908</v>
      </c>
      <c r="K24" s="15">
        <v>595383.90502000006</v>
      </c>
      <c r="L24" s="15">
        <f t="shared" si="19"/>
        <v>-13786114.931988897</v>
      </c>
      <c r="M24" s="24">
        <f t="shared" si="20"/>
        <v>-23.155001026649845</v>
      </c>
      <c r="N24" s="12">
        <f t="shared" si="2"/>
        <v>-23.155001026649845</v>
      </c>
      <c r="O24" s="16">
        <f t="shared" si="21"/>
        <v>-23.155001026649845</v>
      </c>
      <c r="P24" s="40">
        <f t="shared" si="4"/>
        <v>-23.155001026649845</v>
      </c>
    </row>
    <row r="25" spans="1:16" customFormat="1" ht="14.5">
      <c r="A25" s="25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O25" s="1"/>
      <c r="P25" s="5"/>
    </row>
    <row r="26" spans="1:16" customFormat="1" ht="14.5">
      <c r="A26" s="5"/>
      <c r="B26" s="26"/>
      <c r="C26" s="7"/>
      <c r="D26" s="7"/>
      <c r="E26" s="7"/>
      <c r="F26" s="7"/>
      <c r="G26" s="5"/>
      <c r="H26" s="5"/>
      <c r="I26" s="5"/>
      <c r="J26" s="5"/>
      <c r="K26" s="5"/>
      <c r="L26" s="5"/>
      <c r="M26" s="5"/>
      <c r="P26" s="5"/>
    </row>
    <row r="27" spans="1:16" customFormat="1" ht="14.5">
      <c r="A27" s="25"/>
      <c r="B27" s="26"/>
      <c r="C27" s="27"/>
      <c r="D27" s="27"/>
      <c r="E27" s="27"/>
      <c r="F27" s="27"/>
      <c r="G27" s="5"/>
      <c r="H27" s="5"/>
      <c r="I27" s="5"/>
      <c r="J27" s="5"/>
      <c r="K27" s="5"/>
      <c r="L27" s="5"/>
      <c r="M27" s="5"/>
      <c r="P27" s="5"/>
    </row>
    <row r="28" spans="1:16" customFormat="1" ht="14.5">
      <c r="A28" s="25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P28" s="5"/>
    </row>
    <row r="29" spans="1:16" customFormat="1" ht="14.5">
      <c r="A29" s="25"/>
      <c r="B29" s="5"/>
      <c r="C29" s="28"/>
      <c r="D29" s="28"/>
      <c r="E29" s="28"/>
      <c r="F29" s="28"/>
      <c r="G29" s="5"/>
      <c r="H29" s="5"/>
      <c r="I29" s="5"/>
      <c r="J29" s="5"/>
      <c r="K29" s="5"/>
      <c r="L29" s="5"/>
      <c r="M29" s="5"/>
      <c r="P29" s="5"/>
    </row>
    <row r="30" spans="1:16" customFormat="1" ht="14.5">
      <c r="A30" s="25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P30" s="5"/>
    </row>
    <row r="31" spans="1:16" customFormat="1" ht="14.5">
      <c r="A31" s="25"/>
      <c r="B31" s="25"/>
      <c r="C31" s="29"/>
      <c r="D31" s="29"/>
      <c r="E31" s="5"/>
      <c r="F31" s="5"/>
      <c r="G31" s="5"/>
      <c r="H31" s="5"/>
      <c r="I31" s="5"/>
      <c r="J31" s="5"/>
      <c r="K31" s="5"/>
      <c r="L31" s="5"/>
      <c r="M31" s="5"/>
      <c r="P31" s="5"/>
    </row>
    <row r="32" spans="1:16" customFormat="1" ht="14.5">
      <c r="A32" s="25"/>
      <c r="B32" s="2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P32" s="5"/>
    </row>
    <row r="33" spans="1:16" customFormat="1" ht="14.5">
      <c r="A33" s="25"/>
      <c r="B33" s="5"/>
      <c r="C33" s="27"/>
      <c r="D33" s="27"/>
      <c r="E33" s="27"/>
      <c r="F33" s="27"/>
      <c r="G33" s="5"/>
      <c r="H33" s="5"/>
      <c r="I33" s="5"/>
      <c r="J33" s="5"/>
      <c r="K33" s="5"/>
      <c r="L33" s="5"/>
      <c r="M33" s="5"/>
      <c r="P33" s="5"/>
    </row>
    <row r="34" spans="1:16" customFormat="1" ht="14.5">
      <c r="A34" s="25"/>
      <c r="B34" s="25"/>
      <c r="C34" s="27"/>
      <c r="D34" s="27"/>
      <c r="E34" s="27"/>
      <c r="F34" s="27"/>
      <c r="G34" s="5"/>
      <c r="H34" s="5"/>
      <c r="I34" s="5"/>
      <c r="J34" s="5"/>
      <c r="K34" s="5"/>
      <c r="L34" s="5"/>
      <c r="M34" s="5"/>
      <c r="P34" s="5"/>
    </row>
    <row r="35" spans="1:16" customFormat="1" ht="14.5">
      <c r="A35" s="25"/>
      <c r="B35" s="25"/>
      <c r="C35" s="30"/>
      <c r="D35" s="30"/>
      <c r="E35" s="30"/>
      <c r="F35" s="30"/>
      <c r="G35" s="5"/>
      <c r="H35" s="5"/>
      <c r="I35" s="5"/>
      <c r="J35" s="5"/>
      <c r="K35" s="5"/>
      <c r="L35" s="5"/>
      <c r="M35" s="5"/>
      <c r="P35" s="5"/>
    </row>
    <row r="36" spans="1:16" customFormat="1" ht="14.5">
      <c r="A36" s="25"/>
      <c r="B36" s="25"/>
      <c r="C36" s="30"/>
      <c r="D36" s="30"/>
      <c r="E36" s="30"/>
      <c r="F36" s="30"/>
      <c r="G36" s="5"/>
      <c r="H36" s="5"/>
      <c r="I36" s="5"/>
      <c r="J36" s="5"/>
      <c r="K36" s="5"/>
      <c r="L36" s="5"/>
      <c r="M36" s="5"/>
      <c r="P36" s="5"/>
    </row>
    <row r="37" spans="1:16" customFormat="1" ht="14.5">
      <c r="A37" s="25"/>
      <c r="B37" s="25"/>
      <c r="C37" s="27"/>
      <c r="D37" s="27"/>
      <c r="E37" s="27"/>
      <c r="F37" s="27"/>
      <c r="G37" s="5"/>
      <c r="H37" s="5"/>
      <c r="I37" s="5"/>
      <c r="J37" s="5"/>
      <c r="K37" s="5"/>
      <c r="L37" s="5"/>
      <c r="M37" s="5"/>
      <c r="P37" s="5"/>
    </row>
    <row r="38" spans="1:16" customFormat="1" ht="14.5">
      <c r="A38" s="25"/>
      <c r="B38" s="25"/>
      <c r="C38" s="25"/>
      <c r="D38" s="25"/>
      <c r="E38" s="25"/>
      <c r="F38" s="25"/>
      <c r="G38" s="5"/>
      <c r="H38" s="5"/>
      <c r="I38" s="5"/>
      <c r="J38" s="5"/>
      <c r="K38" s="5"/>
      <c r="L38" s="5"/>
      <c r="M38" s="5"/>
      <c r="P38" s="5"/>
    </row>
    <row r="39" spans="1:16" customFormat="1" ht="14.5">
      <c r="A39" s="25"/>
      <c r="B39" s="25"/>
      <c r="C39" s="27"/>
      <c r="D39" s="27"/>
      <c r="E39" s="27"/>
      <c r="F39" s="27"/>
      <c r="G39" s="5"/>
      <c r="H39" s="5"/>
      <c r="I39" s="5"/>
      <c r="J39" s="5"/>
      <c r="K39" s="5"/>
      <c r="L39" s="5"/>
      <c r="M39" s="5"/>
      <c r="P39" s="5"/>
    </row>
    <row r="40" spans="1:16" customFormat="1" ht="14.5">
      <c r="A40" s="25"/>
      <c r="B40" s="25"/>
      <c r="C40" s="27"/>
      <c r="D40" s="27"/>
      <c r="E40" s="27"/>
      <c r="F40" s="27"/>
      <c r="G40" s="5"/>
      <c r="H40" s="5"/>
      <c r="I40" s="5"/>
      <c r="J40" s="5"/>
      <c r="K40" s="5"/>
      <c r="L40" s="5"/>
      <c r="M40" s="5"/>
      <c r="P40" s="5"/>
    </row>
    <row r="41" spans="1:16" customFormat="1" ht="14.5">
      <c r="A41" s="25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P41" s="5"/>
    </row>
    <row r="42" spans="1:16" customFormat="1" ht="14.5">
      <c r="A42" s="25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P42" s="5"/>
    </row>
    <row r="43" spans="1:16" customFormat="1" ht="14.5">
      <c r="A43" s="32"/>
      <c r="B43" s="32"/>
      <c r="C43" s="33"/>
      <c r="D43" s="33"/>
      <c r="E43" s="33"/>
      <c r="F43" s="33"/>
      <c r="G43" s="31"/>
      <c r="H43" s="31"/>
      <c r="I43" s="31"/>
      <c r="J43" s="31"/>
      <c r="K43" s="31"/>
      <c r="L43" s="31"/>
      <c r="M43" s="31"/>
      <c r="P43" s="31"/>
    </row>
    <row r="44" spans="1:16" customFormat="1" ht="14.5">
      <c r="A44" s="32"/>
      <c r="B44" s="32"/>
      <c r="C44" s="34"/>
      <c r="D44" s="34"/>
      <c r="E44" s="34"/>
      <c r="F44" s="34"/>
      <c r="G44" s="31"/>
      <c r="H44" s="31"/>
      <c r="I44" s="31"/>
      <c r="J44" s="31"/>
      <c r="K44" s="31"/>
      <c r="L44" s="31"/>
      <c r="M44" s="31"/>
      <c r="P44" s="31"/>
    </row>
    <row r="45" spans="1:16" customFormat="1" ht="14.5">
      <c r="A45" s="32"/>
      <c r="B45" s="35"/>
      <c r="C45" s="33"/>
      <c r="D45" s="33"/>
      <c r="E45" s="33"/>
      <c r="F45" s="33"/>
      <c r="G45" s="31"/>
      <c r="H45" s="31"/>
      <c r="I45" s="31"/>
      <c r="J45" s="31"/>
      <c r="K45" s="31"/>
      <c r="L45" s="31"/>
      <c r="M45" s="31"/>
      <c r="P45" s="31"/>
    </row>
    <row r="46" spans="1:16" customFormat="1">
      <c r="A46" s="3"/>
      <c r="B46" s="3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P46" s="2"/>
    </row>
    <row r="47" spans="1:16" customFormat="1">
      <c r="A47" s="3"/>
      <c r="B47" s="36"/>
      <c r="C47" s="37"/>
      <c r="D47" s="37"/>
      <c r="E47" s="37"/>
      <c r="F47" s="37"/>
      <c r="G47" s="2"/>
      <c r="H47" s="2"/>
      <c r="I47" s="2"/>
      <c r="J47" s="2"/>
      <c r="K47" s="2"/>
      <c r="L47" s="2"/>
      <c r="M47" s="2"/>
      <c r="P47" s="2"/>
    </row>
    <row r="48" spans="1:16" customFormat="1">
      <c r="A48" s="3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P48" s="2"/>
    </row>
    <row r="49" spans="1:16" customForma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P49" s="2"/>
    </row>
    <row r="50" spans="1:16" customForma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P50" s="2"/>
    </row>
    <row r="51" spans="1:16" customForma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P51" s="2"/>
    </row>
    <row r="52" spans="1:16" customFormat="1">
      <c r="A52" s="3"/>
      <c r="B52" s="3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P52" s="2"/>
    </row>
    <row r="53" spans="1:16" customForma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P53" s="2"/>
    </row>
    <row r="54" spans="1:16" customForma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P54" s="2"/>
    </row>
    <row r="55" spans="1:16" customFormat="1">
      <c r="A55" s="3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P55" s="2"/>
    </row>
    <row r="56" spans="1:16" customFormat="1">
      <c r="A56" s="3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P56" s="2"/>
    </row>
    <row r="57" spans="1:16" customFormat="1">
      <c r="A57" s="3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P57" s="2"/>
    </row>
    <row r="58" spans="1:16" customFormat="1">
      <c r="A58" s="3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P58" s="2"/>
    </row>
    <row r="59" spans="1:16" customFormat="1">
      <c r="A59" s="3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P59" s="2"/>
    </row>
    <row r="60" spans="1:16" customFormat="1">
      <c r="A60" s="3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P60" s="2"/>
    </row>
    <row r="61" spans="1:16" customFormat="1">
      <c r="A61" s="3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P61" s="2"/>
    </row>
    <row r="62" spans="1:16" customFormat="1">
      <c r="A62" s="3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P62" s="2"/>
    </row>
  </sheetData>
  <mergeCells count="1">
    <mergeCell ref="C1:O1"/>
  </mergeCells>
  <conditionalFormatting sqref="D5:D24">
    <cfRule type="dataBar" priority="8">
      <dataBar showValue="0">
        <cfvo type="num" val="0"/>
        <cfvo type="max"/>
        <color theme="0" tint="-0.249977111117893"/>
      </dataBar>
      <extLst>
        <ext xmlns:x14="http://schemas.microsoft.com/office/spreadsheetml/2009/9/main" uri="{B025F937-C7B1-47D3-B67F-A62EFF666E3E}">
          <x14:id>{4769FB82-E87D-463E-830F-9D5DEC3167A8}</x14:id>
        </ext>
      </extLst>
    </cfRule>
  </conditionalFormatting>
  <conditionalFormatting sqref="I3:I24">
    <cfRule type="dataBar" priority="7">
      <dataBar showValue="0">
        <cfvo type="num" val="-0.5"/>
        <cfvo type="num" val="0.5"/>
        <color rgb="FFFF0000"/>
      </dataBar>
      <extLst>
        <ext xmlns:x14="http://schemas.microsoft.com/office/spreadsheetml/2009/9/main" uri="{B025F937-C7B1-47D3-B67F-A62EFF666E3E}">
          <x14:id>{CCF3D290-66C4-47EB-8B4F-D0BBD50BE0F6}</x14:id>
        </ext>
      </extLst>
    </cfRule>
  </conditionalFormatting>
  <conditionalFormatting sqref="O3:O24">
    <cfRule type="dataBar" priority="3">
      <dataBar showValue="0">
        <cfvo type="num" val="-0.5"/>
        <cfvo type="num" val="0.5"/>
        <color rgb="FFFF0000"/>
      </dataBar>
      <extLst>
        <ext xmlns:x14="http://schemas.microsoft.com/office/spreadsheetml/2009/9/main" uri="{B025F937-C7B1-47D3-B67F-A62EFF666E3E}">
          <x14:id>{7B45EC81-0C57-4DDD-ADE1-5F43135D484F}</x14:id>
        </ext>
      </extLst>
    </cfRule>
  </conditionalFormatting>
  <pageMargins left="0.98425196850393704" right="0.98425196850393704" top="0.70866141732283472" bottom="0.15748031496062992" header="0.31496062992125984" footer="0.31496062992125984"/>
  <pageSetup paperSize="9" scale="56" orientation="landscape" horizontalDpi="1200" verticalDpi="1200" r:id="rId1"/>
  <headerFooter>
    <oddHeader>&amp;L&amp;"-,Kursywa"Controlling&amp;R&amp;"-,Kursywa"&amp;D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69FB82-E87D-463E-830F-9D5DEC3167A8}">
            <x14:dataBar minLength="0" maxLength="100" gradient="0">
              <x14:cfvo type="num">
                <xm:f>0</xm:f>
              </x14:cfvo>
              <x14:cfvo type="autoMax"/>
              <x14:negativeFillColor rgb="FFFF0000"/>
              <x14:axisColor theme="1" tint="0.499984740745262"/>
            </x14:dataBar>
          </x14:cfRule>
          <xm:sqref>D5:D24</xm:sqref>
        </x14:conditionalFormatting>
        <x14:conditionalFormatting xmlns:xm="http://schemas.microsoft.com/office/excel/2006/main">
          <x14:cfRule type="dataBar" id="{CCF3D290-66C4-47EB-8B4F-D0BBD50BE0F6}">
            <x14:dataBar minLength="0" maxLength="100" gradient="0">
              <x14:cfvo type="num">
                <xm:f>-0.5</xm:f>
              </x14:cfvo>
              <x14:cfvo type="num">
                <xm:f>0.5</xm:f>
              </x14:cfvo>
              <x14:negativeFillColor rgb="FF84C900"/>
              <x14:axisColor theme="0" tint="-0.249977111117893"/>
            </x14:dataBar>
          </x14:cfRule>
          <xm:sqref>I3:I24</xm:sqref>
        </x14:conditionalFormatting>
        <x14:conditionalFormatting xmlns:xm="http://schemas.microsoft.com/office/excel/2006/main">
          <x14:cfRule type="dataBar" id="{7B45EC81-0C57-4DDD-ADE1-5F43135D484F}">
            <x14:dataBar minLength="0" maxLength="100" gradient="0">
              <x14:cfvo type="num">
                <xm:f>-0.5</xm:f>
              </x14:cfvo>
              <x14:cfvo type="num">
                <xm:f>0.5</xm:f>
              </x14:cfvo>
              <x14:negativeFillColor rgb="FF84C900"/>
              <x14:axisColor theme="0" tint="-0.249977111117893"/>
            </x14:dataBar>
          </x14:cfRule>
          <xm:sqref>O3:O24</xm:sqref>
        </x14:conditionalFormatting>
        <x14:conditionalFormatting xmlns:xm="http://schemas.microsoft.com/office/excel/2006/main">
          <x14:cfRule type="iconSet" priority="6" id="{ACE1DE46-7DE3-47D6-9562-9471806D2DDC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0.5</xm:f>
              </x14:cfvo>
              <x14:cfIcon iconSet="NoIcons" iconId="0"/>
              <x14:cfIcon iconSet="NoIcons" iconId="0"/>
              <x14:cfIcon iconSet="3Flags" iconId="0"/>
            </x14:iconSet>
          </x14:cfRule>
          <xm:sqref>J3:J24</xm:sqref>
        </x14:conditionalFormatting>
        <x14:conditionalFormatting xmlns:xm="http://schemas.microsoft.com/office/excel/2006/main">
          <x14:cfRule type="iconSet" priority="12" id="{564CA360-99F3-4374-9216-77CD80E4F7E9}">
            <x14:iconSet iconSet="3Flags" custom="1">
              <x14:cfvo type="percent">
                <xm:f>0</xm:f>
              </x14:cfvo>
              <x14:cfvo type="num">
                <xm:f>-0.5</xm:f>
              </x14:cfvo>
              <x14:cfvo type="num">
                <xm:f>0.5</xm:f>
              </x14:cfvo>
              <x14:cfIcon iconSet="3Flags" iconId="2"/>
              <x14:cfIcon iconSet="NoIcons" iconId="0"/>
              <x14:cfIcon iconSet="NoIcons" iconId="0"/>
            </x14:iconSet>
          </x14:cfRule>
          <xm:sqref>H3:H24</xm:sqref>
        </x14:conditionalFormatting>
        <x14:conditionalFormatting xmlns:xm="http://schemas.microsoft.com/office/excel/2006/main">
          <x14:cfRule type="iconSet" priority="4" id="{0A86BD17-CC4A-488C-A8F8-B34DF312B674}">
            <x14:iconSet iconSet="3Flags" custom="1">
              <x14:cfvo type="percent">
                <xm:f>0</xm:f>
              </x14:cfvo>
              <x14:cfvo type="num">
                <xm:f>-0.5</xm:f>
              </x14:cfvo>
              <x14:cfvo type="num">
                <xm:f>0.5</xm:f>
              </x14:cfvo>
              <x14:cfIcon iconSet="3Flags" iconId="2"/>
              <x14:cfIcon iconSet="NoIcons" iconId="0"/>
              <x14:cfIcon iconSet="NoIcons" iconId="0"/>
            </x14:iconSet>
          </x14:cfRule>
          <xm:sqref>N3:N24</xm:sqref>
        </x14:conditionalFormatting>
        <x14:conditionalFormatting xmlns:xm="http://schemas.microsoft.com/office/excel/2006/main">
          <x14:cfRule type="iconSet" priority="1" id="{1954507A-C100-46C1-945A-04D65E28F7D8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0.5</xm:f>
              </x14:cfvo>
              <x14:cfIcon iconSet="NoIcons" iconId="0"/>
              <x14:cfIcon iconSet="NoIcons" iconId="0"/>
              <x14:cfIcon iconSet="3Flags" iconId="0"/>
            </x14:iconSet>
          </x14:cfRule>
          <xm:sqref>P3:P24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6C8F6-D849-448C-B482-154A952F6B52}">
  <sheetPr>
    <pageSetUpPr fitToPage="1"/>
  </sheetPr>
  <dimension ref="A1:Q62"/>
  <sheetViews>
    <sheetView showGridLines="0" zoomScale="70" zoomScaleNormal="70" zoomScaleSheetLayoutView="70" workbookViewId="0"/>
  </sheetViews>
  <sheetFormatPr defaultColWidth="9.08984375" defaultRowHeight="15.5" outlineLevelCol="1"/>
  <cols>
    <col min="1" max="1" width="1.453125" style="3" customWidth="1"/>
    <col min="2" max="2" width="27.90625" style="3" customWidth="1"/>
    <col min="3" max="4" width="10.6328125" style="2" customWidth="1"/>
    <col min="5" max="6" width="10.6328125" style="2" customWidth="1" outlineLevel="1"/>
    <col min="7" max="7" width="11.90625" style="2" customWidth="1"/>
    <col min="8" max="8" width="2.6328125" style="2" customWidth="1"/>
    <col min="9" max="9" width="10.6328125" style="2" customWidth="1"/>
    <col min="10" max="10" width="2.90625" style="2" customWidth="1"/>
    <col min="11" max="12" width="10.6328125" style="2" customWidth="1" outlineLevel="1"/>
    <col min="13" max="13" width="10.6328125" style="2" customWidth="1"/>
    <col min="14" max="14" width="2.08984375" style="2" customWidth="1"/>
    <col min="15" max="15" width="9.08984375" style="2" customWidth="1"/>
    <col min="16" max="16" width="2.90625" style="2" customWidth="1"/>
    <col min="17" max="17" width="13" style="2" bestFit="1" customWidth="1"/>
    <col min="18" max="19" width="9.08984375" style="2"/>
    <col min="20" max="20" width="10" style="2" bestFit="1" customWidth="1"/>
    <col min="21" max="16384" width="9.08984375" style="2"/>
  </cols>
  <sheetData>
    <row r="1" spans="1:17" customFormat="1" ht="17.5">
      <c r="A1" s="4"/>
      <c r="B1" s="45"/>
      <c r="C1" s="68" t="s">
        <v>28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56"/>
      <c r="Q1" s="57" t="s">
        <v>29</v>
      </c>
    </row>
    <row r="2" spans="1:17" customFormat="1" ht="18" customHeight="1" thickBot="1">
      <c r="A2" s="6"/>
      <c r="B2" s="41" t="s">
        <v>31</v>
      </c>
      <c r="C2" s="39" t="s">
        <v>15</v>
      </c>
      <c r="D2" s="42"/>
      <c r="E2" s="61" t="s">
        <v>24</v>
      </c>
      <c r="F2" s="62" t="s">
        <v>16</v>
      </c>
      <c r="G2" s="63" t="s">
        <v>25</v>
      </c>
      <c r="H2" s="43"/>
      <c r="I2" s="43"/>
      <c r="J2" s="44"/>
      <c r="K2" s="58" t="s">
        <v>17</v>
      </c>
      <c r="L2" s="59" t="s">
        <v>18</v>
      </c>
      <c r="M2" s="60" t="s">
        <v>23</v>
      </c>
      <c r="N2" s="43"/>
      <c r="O2" s="43"/>
      <c r="P2" s="44"/>
    </row>
    <row r="3" spans="1:17" customFormat="1" ht="18" customHeight="1" thickTop="1">
      <c r="A3" s="13"/>
      <c r="B3" s="46" t="s">
        <v>32</v>
      </c>
      <c r="C3" s="51">
        <v>1654995.0038991733</v>
      </c>
      <c r="D3" s="52"/>
      <c r="E3" s="47">
        <v>4608426.6757790102</v>
      </c>
      <c r="F3" s="47">
        <f>C3-E3</f>
        <v>-2953431.6718798368</v>
      </c>
      <c r="G3" s="54">
        <f>IFERROR(C3/E3-1,0)</f>
        <v>-0.64087635101204854</v>
      </c>
      <c r="H3" s="48">
        <f>G3</f>
        <v>-0.64087635101204854</v>
      </c>
      <c r="I3" s="49">
        <f t="shared" ref="I3:I11" si="0">G3</f>
        <v>-0.64087635101204854</v>
      </c>
      <c r="J3" s="50">
        <f t="shared" ref="J3:J24" si="1">G3</f>
        <v>-0.64087635101204854</v>
      </c>
      <c r="K3" s="47">
        <v>3144528.3364220015</v>
      </c>
      <c r="L3" s="47">
        <f>C3-K3</f>
        <v>-1489533.3325228281</v>
      </c>
      <c r="M3" s="54">
        <f>IFERROR(C3/K3-1,0)</f>
        <v>-0.47369054216178319</v>
      </c>
      <c r="N3" s="48">
        <f t="shared" ref="N3:N24" si="2">M3</f>
        <v>-0.47369054216178319</v>
      </c>
      <c r="O3" s="49">
        <f t="shared" ref="O3" si="3">M3</f>
        <v>-0.47369054216178319</v>
      </c>
      <c r="P3" s="50">
        <f t="shared" ref="P3:P24" si="4">M3</f>
        <v>-0.47369054216178319</v>
      </c>
    </row>
    <row r="4" spans="1:17" customFormat="1" ht="14.5">
      <c r="A4" s="13"/>
      <c r="B4" s="53"/>
      <c r="C4" s="10"/>
      <c r="D4" s="11"/>
      <c r="E4" s="10"/>
      <c r="F4" s="10"/>
      <c r="G4" s="23"/>
      <c r="H4" s="12"/>
      <c r="I4" s="16"/>
      <c r="J4" s="40"/>
      <c r="K4" s="10"/>
      <c r="L4" s="10"/>
      <c r="M4" s="23"/>
      <c r="N4" s="12"/>
      <c r="O4" s="16"/>
      <c r="P4" s="40"/>
    </row>
    <row r="5" spans="1:17" customFormat="1" ht="15" customHeight="1">
      <c r="A5" s="8"/>
      <c r="B5" s="9" t="s">
        <v>35</v>
      </c>
      <c r="C5" s="10">
        <v>561567.73885647987</v>
      </c>
      <c r="D5" s="11">
        <f>C5</f>
        <v>561567.73885647987</v>
      </c>
      <c r="E5" s="10">
        <v>807218.2873055099</v>
      </c>
      <c r="F5" s="10">
        <f t="shared" ref="F5:F24" si="5">C5-E5</f>
        <v>-245650.54844903003</v>
      </c>
      <c r="G5" s="23">
        <f t="shared" ref="G5:G11" si="6">IFERROR(C5/E5-1,0)</f>
        <v>-0.30431737277534954</v>
      </c>
      <c r="H5" s="12">
        <f t="shared" ref="H5:H11" si="7">G5</f>
        <v>-0.30431737277534954</v>
      </c>
      <c r="I5" s="16">
        <f t="shared" si="0"/>
        <v>-0.30431737277534954</v>
      </c>
      <c r="J5" s="40">
        <f t="shared" si="1"/>
        <v>-0.30431737277534954</v>
      </c>
      <c r="K5" s="10">
        <v>462172.22249999986</v>
      </c>
      <c r="L5" s="10">
        <f t="shared" ref="L5:L11" si="8">C5-K5</f>
        <v>99395.516356480017</v>
      </c>
      <c r="M5" s="23">
        <f t="shared" ref="M5:M11" si="9">IFERROR(C5/K5-1,0)</f>
        <v>0.21506164048290466</v>
      </c>
      <c r="N5" s="12">
        <f t="shared" si="2"/>
        <v>0.21506164048290466</v>
      </c>
      <c r="O5" s="16">
        <f t="shared" ref="O5:O11" si="10">M5</f>
        <v>0.21506164048290466</v>
      </c>
      <c r="P5" s="40">
        <f t="shared" si="4"/>
        <v>0.21506164048290466</v>
      </c>
    </row>
    <row r="6" spans="1:17" customFormat="1" ht="15" customHeight="1">
      <c r="A6" s="13"/>
      <c r="B6" s="14" t="s">
        <v>36</v>
      </c>
      <c r="C6" s="15">
        <v>288237.60875592002</v>
      </c>
      <c r="D6" s="11">
        <f t="shared" ref="D6:D11" si="11">C6</f>
        <v>288237.60875592002</v>
      </c>
      <c r="E6" s="15">
        <v>940239.74277094007</v>
      </c>
      <c r="F6" s="15">
        <f t="shared" si="5"/>
        <v>-652002.13401501998</v>
      </c>
      <c r="G6" s="24">
        <f t="shared" si="6"/>
        <v>-0.69344243213282253</v>
      </c>
      <c r="H6" s="12">
        <f t="shared" si="7"/>
        <v>-0.69344243213282253</v>
      </c>
      <c r="I6" s="16">
        <f t="shared" si="0"/>
        <v>-0.69344243213282253</v>
      </c>
      <c r="J6" s="40">
        <f t="shared" si="1"/>
        <v>-0.69344243213282253</v>
      </c>
      <c r="K6" s="15">
        <v>270635.95259999996</v>
      </c>
      <c r="L6" s="15">
        <f t="shared" si="8"/>
        <v>17601.656155920064</v>
      </c>
      <c r="M6" s="24">
        <f t="shared" si="9"/>
        <v>6.5038129586335147E-2</v>
      </c>
      <c r="N6" s="12">
        <f t="shared" si="2"/>
        <v>6.5038129586335147E-2</v>
      </c>
      <c r="O6" s="16">
        <f t="shared" si="10"/>
        <v>6.5038129586335147E-2</v>
      </c>
      <c r="P6" s="40">
        <f t="shared" si="4"/>
        <v>6.5038129586335147E-2</v>
      </c>
    </row>
    <row r="7" spans="1:17" customFormat="1" ht="15" customHeight="1">
      <c r="A7" s="17"/>
      <c r="B7" s="67" t="s">
        <v>37</v>
      </c>
      <c r="C7" s="19">
        <v>494708.68057060003</v>
      </c>
      <c r="D7" s="11">
        <f t="shared" si="11"/>
        <v>494708.68057060003</v>
      </c>
      <c r="E7" s="19">
        <v>523330.71202555002</v>
      </c>
      <c r="F7" s="15">
        <f t="shared" si="5"/>
        <v>-28622.031454949989</v>
      </c>
      <c r="G7" s="55">
        <f t="shared" si="6"/>
        <v>-5.4692053795521556E-2</v>
      </c>
      <c r="H7" s="12">
        <f t="shared" si="7"/>
        <v>-5.4692053795521556E-2</v>
      </c>
      <c r="I7" s="16">
        <f t="shared" si="0"/>
        <v>-5.4692053795521556E-2</v>
      </c>
      <c r="J7" s="40">
        <f t="shared" si="1"/>
        <v>-5.4692053795521556E-2</v>
      </c>
      <c r="K7" s="19">
        <v>263418.2733</v>
      </c>
      <c r="L7" s="15">
        <f t="shared" si="8"/>
        <v>231290.40727060003</v>
      </c>
      <c r="M7" s="55">
        <f t="shared" si="9"/>
        <v>0.87803478617138153</v>
      </c>
      <c r="N7" s="12">
        <f t="shared" si="2"/>
        <v>0.87803478617138153</v>
      </c>
      <c r="O7" s="16">
        <f t="shared" si="10"/>
        <v>0.87803478617138153</v>
      </c>
      <c r="P7" s="40">
        <f t="shared" si="4"/>
        <v>0.87803478617138153</v>
      </c>
    </row>
    <row r="8" spans="1:17" customFormat="1" ht="15" customHeight="1">
      <c r="A8" s="20"/>
      <c r="B8" s="14" t="s">
        <v>11</v>
      </c>
      <c r="C8" s="15">
        <v>10106.5</v>
      </c>
      <c r="D8" s="11">
        <f t="shared" si="11"/>
        <v>10106.5</v>
      </c>
      <c r="E8" s="15">
        <v>23015.3</v>
      </c>
      <c r="F8" s="15">
        <f t="shared" si="5"/>
        <v>-12908.8</v>
      </c>
      <c r="G8" s="24">
        <f t="shared" si="6"/>
        <v>-0.56087906740298843</v>
      </c>
      <c r="H8" s="12">
        <f t="shared" si="7"/>
        <v>-0.56087906740298843</v>
      </c>
      <c r="I8" s="16">
        <f t="shared" si="0"/>
        <v>-0.56087906740298843</v>
      </c>
      <c r="J8" s="40">
        <f t="shared" si="1"/>
        <v>-0.56087906740298843</v>
      </c>
      <c r="K8" s="15">
        <v>17134.11</v>
      </c>
      <c r="L8" s="15">
        <f t="shared" si="8"/>
        <v>-7027.6100000000006</v>
      </c>
      <c r="M8" s="24">
        <f t="shared" si="9"/>
        <v>-0.41015319733560718</v>
      </c>
      <c r="N8" s="12">
        <f t="shared" si="2"/>
        <v>-0.41015319733560718</v>
      </c>
      <c r="O8" s="16">
        <f t="shared" si="10"/>
        <v>-0.41015319733560718</v>
      </c>
      <c r="P8" s="40">
        <f t="shared" si="4"/>
        <v>-0.41015319733560718</v>
      </c>
    </row>
    <row r="9" spans="1:17" customFormat="1" ht="15" customHeight="1">
      <c r="A9" s="20"/>
      <c r="B9" s="14" t="s">
        <v>38</v>
      </c>
      <c r="C9" s="15">
        <v>107476.56719999999</v>
      </c>
      <c r="D9" s="11">
        <f t="shared" si="11"/>
        <v>107476.56719999999</v>
      </c>
      <c r="E9" s="15">
        <v>83066.402100000007</v>
      </c>
      <c r="F9" s="15">
        <f t="shared" si="5"/>
        <v>24410.165099999984</v>
      </c>
      <c r="G9" s="24">
        <f t="shared" si="6"/>
        <v>0.2938632766423861</v>
      </c>
      <c r="H9" s="12">
        <f t="shared" si="7"/>
        <v>0.2938632766423861</v>
      </c>
      <c r="I9" s="16">
        <f t="shared" si="0"/>
        <v>0.2938632766423861</v>
      </c>
      <c r="J9" s="40">
        <f t="shared" si="1"/>
        <v>0.2938632766423861</v>
      </c>
      <c r="K9" s="15">
        <v>76243.826400000005</v>
      </c>
      <c r="L9" s="15">
        <f t="shared" si="8"/>
        <v>31232.740799999985</v>
      </c>
      <c r="M9" s="24">
        <f t="shared" si="9"/>
        <v>0.40964288224652878</v>
      </c>
      <c r="N9" s="12">
        <f t="shared" si="2"/>
        <v>0.40964288224652878</v>
      </c>
      <c r="O9" s="16">
        <f t="shared" si="10"/>
        <v>0.40964288224652878</v>
      </c>
      <c r="P9" s="40">
        <f t="shared" si="4"/>
        <v>0.40964288224652878</v>
      </c>
    </row>
    <row r="10" spans="1:17" customFormat="1" ht="15" customHeight="1">
      <c r="A10" s="20"/>
      <c r="B10" s="14" t="s">
        <v>39</v>
      </c>
      <c r="C10" s="15">
        <v>26676</v>
      </c>
      <c r="D10" s="11">
        <f t="shared" si="11"/>
        <v>26676</v>
      </c>
      <c r="E10" s="15">
        <v>326763.18220000004</v>
      </c>
      <c r="F10" s="15">
        <f t="shared" si="5"/>
        <v>-300087.18220000004</v>
      </c>
      <c r="G10" s="24">
        <f t="shared" si="6"/>
        <v>-0.91836289565917928</v>
      </c>
      <c r="H10" s="12">
        <f t="shared" si="7"/>
        <v>-0.91836289565917928</v>
      </c>
      <c r="I10" s="16">
        <f t="shared" si="0"/>
        <v>-0.91836289565917928</v>
      </c>
      <c r="J10" s="40">
        <f t="shared" si="1"/>
        <v>-0.91836289565917928</v>
      </c>
      <c r="K10" s="15">
        <v>-44537.305800000002</v>
      </c>
      <c r="L10" s="15">
        <f t="shared" si="8"/>
        <v>71213.305800000002</v>
      </c>
      <c r="M10" s="24">
        <f t="shared" si="9"/>
        <v>-1.598958547690148</v>
      </c>
      <c r="N10" s="12">
        <f t="shared" si="2"/>
        <v>-1.598958547690148</v>
      </c>
      <c r="O10" s="16">
        <f t="shared" si="10"/>
        <v>-1.598958547690148</v>
      </c>
      <c r="P10" s="40">
        <f t="shared" si="4"/>
        <v>-1.598958547690148</v>
      </c>
    </row>
    <row r="11" spans="1:17" customFormat="1" ht="15" customHeight="1">
      <c r="A11" s="20"/>
      <c r="B11" s="14" t="s">
        <v>44</v>
      </c>
      <c r="C11" s="15">
        <v>129071.06290055986</v>
      </c>
      <c r="D11" s="11">
        <f t="shared" si="11"/>
        <v>129071.06290055986</v>
      </c>
      <c r="E11" s="15">
        <v>-565866.3397654302</v>
      </c>
      <c r="F11" s="15">
        <f t="shared" si="5"/>
        <v>694937.40266599006</v>
      </c>
      <c r="G11" s="24">
        <f t="shared" si="6"/>
        <v>-1.2280946114484632</v>
      </c>
      <c r="H11" s="12">
        <f t="shared" si="7"/>
        <v>-1.2280946114484632</v>
      </c>
      <c r="I11" s="16">
        <f t="shared" si="0"/>
        <v>-1.2280946114484632</v>
      </c>
      <c r="J11" s="40">
        <f t="shared" si="1"/>
        <v>-1.2280946114484632</v>
      </c>
      <c r="K11" s="15">
        <v>142695.63929999986</v>
      </c>
      <c r="L11" s="15">
        <f t="shared" si="8"/>
        <v>-13624.576399440004</v>
      </c>
      <c r="M11" s="24">
        <f t="shared" si="9"/>
        <v>-9.5479977287855511E-2</v>
      </c>
      <c r="N11" s="12">
        <f t="shared" si="2"/>
        <v>-9.5479977287855511E-2</v>
      </c>
      <c r="O11" s="16">
        <f t="shared" si="10"/>
        <v>-9.5479977287855511E-2</v>
      </c>
      <c r="P11" s="40">
        <f t="shared" si="4"/>
        <v>-9.5479977287855511E-2</v>
      </c>
    </row>
    <row r="12" spans="1:17" customFormat="1" ht="15" customHeight="1">
      <c r="A12" s="20"/>
      <c r="B12" s="9"/>
      <c r="C12" s="15"/>
      <c r="D12" s="21"/>
      <c r="E12" s="15"/>
      <c r="F12" s="10"/>
      <c r="G12" s="24"/>
      <c r="H12" s="12"/>
      <c r="I12" s="16"/>
      <c r="J12" s="40"/>
      <c r="K12" s="15"/>
      <c r="L12" s="10"/>
      <c r="M12" s="24"/>
      <c r="N12" s="12"/>
      <c r="O12" s="16"/>
      <c r="P12" s="40"/>
    </row>
    <row r="13" spans="1:17" customFormat="1" ht="15" customHeight="1">
      <c r="A13" s="22"/>
      <c r="B13" s="9" t="s">
        <v>33</v>
      </c>
      <c r="C13" s="10">
        <v>550861.69350872992</v>
      </c>
      <c r="D13" s="11">
        <f>C13</f>
        <v>550861.69350872992</v>
      </c>
      <c r="E13" s="10">
        <v>2783406.2919555004</v>
      </c>
      <c r="F13" s="10">
        <f t="shared" si="5"/>
        <v>-2232544.5984467706</v>
      </c>
      <c r="G13" s="23">
        <f>IFERROR(C13/E13-1,0)</f>
        <v>-0.80209080682873701</v>
      </c>
      <c r="H13" s="12">
        <f t="shared" ref="H13:H17" si="12">G13</f>
        <v>-0.80209080682873701</v>
      </c>
      <c r="I13" s="16">
        <f>G13</f>
        <v>-0.80209080682873701</v>
      </c>
      <c r="J13" s="40">
        <f t="shared" si="1"/>
        <v>-0.80209080682873701</v>
      </c>
      <c r="K13" s="10">
        <v>1545507.617922002</v>
      </c>
      <c r="L13" s="10">
        <f t="shared" ref="L13:L17" si="13">C13-K13</f>
        <v>-994645.92441327206</v>
      </c>
      <c r="M13" s="23">
        <f t="shared" ref="M13:M17" si="14">IFERROR(C13/K13-1,0)</f>
        <v>-0.64357232075673232</v>
      </c>
      <c r="N13" s="12">
        <f t="shared" si="2"/>
        <v>-0.64357232075673232</v>
      </c>
      <c r="O13" s="16">
        <f>M13</f>
        <v>-0.64357232075673232</v>
      </c>
      <c r="P13" s="40">
        <f t="shared" si="4"/>
        <v>-0.64357232075673232</v>
      </c>
    </row>
    <row r="14" spans="1:17" customFormat="1" ht="15" customHeight="1">
      <c r="A14" s="20"/>
      <c r="B14" s="14" t="s">
        <v>40</v>
      </c>
      <c r="C14" s="15">
        <v>3520773.2901639198</v>
      </c>
      <c r="D14" s="11">
        <f t="shared" ref="D14:D24" si="15">C14</f>
        <v>3520773.2901639198</v>
      </c>
      <c r="E14" s="15">
        <v>959392.79805600003</v>
      </c>
      <c r="F14" s="15">
        <f t="shared" si="5"/>
        <v>2561380.4921079199</v>
      </c>
      <c r="G14" s="24">
        <f>IFERROR(C14/E14-1,0)</f>
        <v>2.6697933289659854</v>
      </c>
      <c r="H14" s="12">
        <f t="shared" si="12"/>
        <v>2.6697933289659854</v>
      </c>
      <c r="I14" s="16">
        <f>G14</f>
        <v>2.6697933289659854</v>
      </c>
      <c r="J14" s="40">
        <f t="shared" si="1"/>
        <v>2.6697933289659854</v>
      </c>
      <c r="K14" s="15">
        <v>724093.18067520123</v>
      </c>
      <c r="L14" s="15">
        <f t="shared" si="13"/>
        <v>2796680.1094887187</v>
      </c>
      <c r="M14" s="24">
        <f t="shared" si="14"/>
        <v>3.8623207401026409</v>
      </c>
      <c r="N14" s="12">
        <f t="shared" si="2"/>
        <v>3.8623207401026409</v>
      </c>
      <c r="O14" s="16">
        <f>M14</f>
        <v>3.8623207401026409</v>
      </c>
      <c r="P14" s="40">
        <f t="shared" si="4"/>
        <v>3.8623207401026409</v>
      </c>
    </row>
    <row r="15" spans="1:17" customFormat="1" ht="15" customHeight="1">
      <c r="A15" s="20"/>
      <c r="B15" s="14" t="s">
        <v>41</v>
      </c>
      <c r="C15" s="15">
        <v>189852.35409280006</v>
      </c>
      <c r="D15" s="11">
        <f t="shared" si="15"/>
        <v>189852.35409280006</v>
      </c>
      <c r="E15" s="15">
        <v>46335.604655520016</v>
      </c>
      <c r="F15" s="15">
        <f t="shared" si="5"/>
        <v>143516.74943728006</v>
      </c>
      <c r="G15" s="24">
        <f>IFERROR(C15/E15-1,0)</f>
        <v>3.0973319654345488</v>
      </c>
      <c r="H15" s="12">
        <f t="shared" si="12"/>
        <v>3.0973319654345488</v>
      </c>
      <c r="I15" s="16">
        <f>G15</f>
        <v>3.0973319654345488</v>
      </c>
      <c r="J15" s="40">
        <f t="shared" si="1"/>
        <v>3.0973319654345488</v>
      </c>
      <c r="K15" s="15">
        <v>59412.181607459992</v>
      </c>
      <c r="L15" s="15">
        <f t="shared" si="13"/>
        <v>130440.17248534007</v>
      </c>
      <c r="M15" s="24">
        <f t="shared" si="14"/>
        <v>2.1955122494434973</v>
      </c>
      <c r="N15" s="12">
        <f t="shared" si="2"/>
        <v>2.1955122494434973</v>
      </c>
      <c r="O15" s="16">
        <f>M15</f>
        <v>2.1955122494434973</v>
      </c>
      <c r="P15" s="40">
        <f t="shared" si="4"/>
        <v>2.1955122494434973</v>
      </c>
    </row>
    <row r="16" spans="1:17" customFormat="1" ht="15" customHeight="1">
      <c r="A16" s="20"/>
      <c r="B16" s="14" t="s">
        <v>42</v>
      </c>
      <c r="C16" s="15">
        <v>227626.09876019997</v>
      </c>
      <c r="D16" s="11">
        <f t="shared" si="15"/>
        <v>227626.09876019997</v>
      </c>
      <c r="E16" s="15">
        <v>362474.66560800001</v>
      </c>
      <c r="F16" s="15">
        <f t="shared" si="5"/>
        <v>-134848.56684780004</v>
      </c>
      <c r="G16" s="24">
        <f>IFERROR(C16/E16-1,0)</f>
        <v>-0.3720220463452546</v>
      </c>
      <c r="H16" s="12">
        <f t="shared" si="12"/>
        <v>-0.3720220463452546</v>
      </c>
      <c r="I16" s="16">
        <f>G16</f>
        <v>-0.3720220463452546</v>
      </c>
      <c r="J16" s="40">
        <f t="shared" si="1"/>
        <v>-0.3720220463452546</v>
      </c>
      <c r="K16" s="15">
        <v>31635.921342960024</v>
      </c>
      <c r="L16" s="15">
        <f t="shared" si="13"/>
        <v>195990.17741723993</v>
      </c>
      <c r="M16" s="24">
        <f t="shared" si="14"/>
        <v>6.1951784268440102</v>
      </c>
      <c r="N16" s="12">
        <f t="shared" si="2"/>
        <v>6.1951784268440102</v>
      </c>
      <c r="O16" s="16">
        <f>M16</f>
        <v>6.1951784268440102</v>
      </c>
      <c r="P16" s="40">
        <f t="shared" si="4"/>
        <v>6.1951784268440102</v>
      </c>
    </row>
    <row r="17" spans="1:16" customFormat="1" ht="15" customHeight="1">
      <c r="A17" s="20"/>
      <c r="B17" s="14" t="s">
        <v>44</v>
      </c>
      <c r="C17" s="64">
        <v>-3387390.0495081902</v>
      </c>
      <c r="D17" s="11">
        <f t="shared" si="15"/>
        <v>-3387390.0495081902</v>
      </c>
      <c r="E17" s="15">
        <v>1415203.2236359804</v>
      </c>
      <c r="F17" s="15">
        <f t="shared" si="5"/>
        <v>-4802593.2731441706</v>
      </c>
      <c r="G17" s="24">
        <f>IFERROR(C17/E17-1,0)</f>
        <v>-3.3935714623410842</v>
      </c>
      <c r="H17" s="12">
        <f t="shared" si="12"/>
        <v>-3.3935714623410842</v>
      </c>
      <c r="I17" s="16">
        <f>G17</f>
        <v>-3.3935714623410842</v>
      </c>
      <c r="J17" s="40">
        <f t="shared" si="1"/>
        <v>-3.3935714623410842</v>
      </c>
      <c r="K17" s="15">
        <v>730366.33429638075</v>
      </c>
      <c r="L17" s="15">
        <f t="shared" si="13"/>
        <v>-4117756.3838045709</v>
      </c>
      <c r="M17" s="24">
        <f t="shared" si="14"/>
        <v>-5.6379328981141077</v>
      </c>
      <c r="N17" s="12">
        <f t="shared" si="2"/>
        <v>-5.6379328981141077</v>
      </c>
      <c r="O17" s="16">
        <f>M17</f>
        <v>-5.6379328981141077</v>
      </c>
      <c r="P17" s="40">
        <f t="shared" si="4"/>
        <v>-5.6379328981141077</v>
      </c>
    </row>
    <row r="18" spans="1:16" customFormat="1" ht="15" customHeight="1">
      <c r="A18" s="13"/>
      <c r="B18" s="9"/>
      <c r="C18" s="15"/>
      <c r="D18" s="11"/>
      <c r="E18" s="15"/>
      <c r="F18" s="10"/>
      <c r="G18" s="24"/>
      <c r="H18" s="12"/>
      <c r="I18" s="16"/>
      <c r="J18" s="40"/>
      <c r="K18" s="15"/>
      <c r="L18" s="10"/>
      <c r="M18" s="24"/>
      <c r="N18" s="12"/>
      <c r="O18" s="16"/>
      <c r="P18" s="40"/>
    </row>
    <row r="19" spans="1:16" customFormat="1" ht="15" customHeight="1">
      <c r="A19" s="8"/>
      <c r="B19" s="9" t="s">
        <v>34</v>
      </c>
      <c r="C19" s="10">
        <v>542565.57153396355</v>
      </c>
      <c r="D19" s="11">
        <f t="shared" si="15"/>
        <v>542565.57153396355</v>
      </c>
      <c r="E19" s="10">
        <v>1017802.0965180001</v>
      </c>
      <c r="F19" s="10">
        <f t="shared" si="5"/>
        <v>-475236.52498403657</v>
      </c>
      <c r="G19" s="23">
        <f t="shared" ref="G19:G24" si="16">IFERROR(C19/E19-1,0)</f>
        <v>-0.46692429364202226</v>
      </c>
      <c r="H19" s="12">
        <f t="shared" ref="H19:H24" si="17">G19</f>
        <v>-0.46692429364202226</v>
      </c>
      <c r="I19" s="16">
        <f t="shared" ref="I19:I24" si="18">G19</f>
        <v>-0.46692429364202226</v>
      </c>
      <c r="J19" s="40">
        <f t="shared" si="1"/>
        <v>-0.46692429364202226</v>
      </c>
      <c r="K19" s="10">
        <v>1136848.496</v>
      </c>
      <c r="L19" s="10">
        <f t="shared" ref="L19:L24" si="19">C19-K19</f>
        <v>-594282.92446603649</v>
      </c>
      <c r="M19" s="23">
        <f t="shared" ref="M19:M24" si="20">IFERROR(C19/K19-1,0)</f>
        <v>-0.522745930136707</v>
      </c>
      <c r="N19" s="12">
        <f t="shared" si="2"/>
        <v>-0.522745930136707</v>
      </c>
      <c r="O19" s="16">
        <f t="shared" ref="O19:O24" si="21">M19</f>
        <v>-0.522745930136707</v>
      </c>
      <c r="P19" s="40">
        <f t="shared" si="4"/>
        <v>-0.522745930136707</v>
      </c>
    </row>
    <row r="20" spans="1:16" customFormat="1" ht="15" customHeight="1">
      <c r="A20" s="20"/>
      <c r="B20" s="14" t="s">
        <v>5</v>
      </c>
      <c r="C20" s="15">
        <v>10731935.169899998</v>
      </c>
      <c r="D20" s="11">
        <f t="shared" si="15"/>
        <v>10731935.169899998</v>
      </c>
      <c r="E20" s="15">
        <v>801905.58</v>
      </c>
      <c r="F20" s="15">
        <f t="shared" si="5"/>
        <v>9930029.5898999982</v>
      </c>
      <c r="G20" s="24">
        <f t="shared" si="16"/>
        <v>12.383040893542603</v>
      </c>
      <c r="H20" s="12">
        <f t="shared" si="17"/>
        <v>12.383040893542603</v>
      </c>
      <c r="I20" s="16">
        <f t="shared" si="18"/>
        <v>12.383040893542603</v>
      </c>
      <c r="J20" s="40">
        <f t="shared" si="1"/>
        <v>12.383040893542603</v>
      </c>
      <c r="K20" s="15">
        <v>480198.78</v>
      </c>
      <c r="L20" s="15">
        <f t="shared" si="19"/>
        <v>10251736.389899999</v>
      </c>
      <c r="M20" s="24">
        <f t="shared" si="20"/>
        <v>21.348943014599072</v>
      </c>
      <c r="N20" s="12">
        <f t="shared" si="2"/>
        <v>21.348943014599072</v>
      </c>
      <c r="O20" s="16">
        <f t="shared" si="21"/>
        <v>21.348943014599072</v>
      </c>
      <c r="P20" s="40">
        <f t="shared" si="4"/>
        <v>21.348943014599072</v>
      </c>
    </row>
    <row r="21" spans="1:16" customFormat="1" ht="15" customHeight="1">
      <c r="A21" s="20"/>
      <c r="B21" s="14" t="s">
        <v>38</v>
      </c>
      <c r="C21" s="15">
        <v>1056312.5225419998</v>
      </c>
      <c r="D21" s="11">
        <f t="shared" si="15"/>
        <v>1056312.5225419998</v>
      </c>
      <c r="E21" s="15">
        <v>55407.990392999985</v>
      </c>
      <c r="F21" s="15">
        <f t="shared" si="5"/>
        <v>1000904.5321489999</v>
      </c>
      <c r="G21" s="24">
        <f t="shared" si="16"/>
        <v>18.064263386016069</v>
      </c>
      <c r="H21" s="12">
        <f t="shared" si="17"/>
        <v>18.064263386016069</v>
      </c>
      <c r="I21" s="16">
        <f t="shared" si="18"/>
        <v>18.064263386016069</v>
      </c>
      <c r="J21" s="40">
        <f t="shared" si="1"/>
        <v>18.064263386016069</v>
      </c>
      <c r="K21" s="15">
        <v>78606.292743999991</v>
      </c>
      <c r="L21" s="15">
        <f t="shared" si="19"/>
        <v>977706.22979799984</v>
      </c>
      <c r="M21" s="24">
        <f t="shared" si="20"/>
        <v>12.438014765333504</v>
      </c>
      <c r="N21" s="12">
        <f t="shared" si="2"/>
        <v>12.438014765333504</v>
      </c>
      <c r="O21" s="16">
        <f t="shared" si="21"/>
        <v>12.438014765333504</v>
      </c>
      <c r="P21" s="40">
        <f t="shared" si="4"/>
        <v>12.438014765333504</v>
      </c>
    </row>
    <row r="22" spans="1:16" customFormat="1" ht="15" customHeight="1">
      <c r="A22" s="20"/>
      <c r="B22" s="14" t="s">
        <v>43</v>
      </c>
      <c r="C22" s="15">
        <v>347370.34628986212</v>
      </c>
      <c r="D22" s="11">
        <f t="shared" si="15"/>
        <v>347370.34628986212</v>
      </c>
      <c r="E22" s="15">
        <v>141409.71496799999</v>
      </c>
      <c r="F22" s="15">
        <f t="shared" si="5"/>
        <v>205960.63132186214</v>
      </c>
      <c r="G22" s="24">
        <f t="shared" si="16"/>
        <v>1.4564814826793873</v>
      </c>
      <c r="H22" s="12">
        <f t="shared" si="17"/>
        <v>1.4564814826793873</v>
      </c>
      <c r="I22" s="16">
        <f t="shared" si="18"/>
        <v>1.4564814826793873</v>
      </c>
      <c r="J22" s="40">
        <f t="shared" si="1"/>
        <v>1.4564814826793873</v>
      </c>
      <c r="K22" s="15">
        <v>-115367.3358</v>
      </c>
      <c r="L22" s="15">
        <f t="shared" si="19"/>
        <v>462737.68208986212</v>
      </c>
      <c r="M22" s="24">
        <f t="shared" si="20"/>
        <v>-4.0109939167882054</v>
      </c>
      <c r="N22" s="12">
        <f t="shared" si="2"/>
        <v>-4.0109939167882054</v>
      </c>
      <c r="O22" s="16">
        <f t="shared" si="21"/>
        <v>-4.0109939167882054</v>
      </c>
      <c r="P22" s="40">
        <f t="shared" si="4"/>
        <v>-4.0109939167882054</v>
      </c>
    </row>
    <row r="23" spans="1:16" customFormat="1" ht="15" customHeight="1">
      <c r="A23" s="20"/>
      <c r="B23" s="14" t="s">
        <v>39</v>
      </c>
      <c r="C23" s="15">
        <v>1597678.5597709999</v>
      </c>
      <c r="D23" s="11">
        <f t="shared" si="15"/>
        <v>1597678.5597709999</v>
      </c>
      <c r="E23" s="15">
        <v>58891.418877999997</v>
      </c>
      <c r="F23" s="15">
        <f t="shared" si="5"/>
        <v>1538787.1408929999</v>
      </c>
      <c r="G23" s="24">
        <f t="shared" si="16"/>
        <v>26.129225109701729</v>
      </c>
      <c r="H23" s="12">
        <f t="shared" si="17"/>
        <v>26.129225109701729</v>
      </c>
      <c r="I23" s="16">
        <f t="shared" si="18"/>
        <v>26.129225109701729</v>
      </c>
      <c r="J23" s="40">
        <f t="shared" si="1"/>
        <v>26.129225109701729</v>
      </c>
      <c r="K23" s="15">
        <v>98026.854036000004</v>
      </c>
      <c r="L23" s="15">
        <f t="shared" si="19"/>
        <v>1499651.7057349999</v>
      </c>
      <c r="M23" s="24">
        <f t="shared" si="20"/>
        <v>15.298376352915074</v>
      </c>
      <c r="N23" s="12">
        <f t="shared" si="2"/>
        <v>15.298376352915074</v>
      </c>
      <c r="O23" s="16">
        <f t="shared" si="21"/>
        <v>15.298376352915074</v>
      </c>
      <c r="P23" s="40">
        <f t="shared" si="4"/>
        <v>15.298376352915074</v>
      </c>
    </row>
    <row r="24" spans="1:16" customFormat="1" ht="15" customHeight="1">
      <c r="A24" s="20"/>
      <c r="B24" s="14" t="s">
        <v>44</v>
      </c>
      <c r="C24" s="64">
        <v>-13190731.026968896</v>
      </c>
      <c r="D24" s="11">
        <f t="shared" si="15"/>
        <v>-13190731.026968896</v>
      </c>
      <c r="E24" s="15">
        <v>-39812.607720999746</v>
      </c>
      <c r="F24" s="15">
        <f t="shared" si="5"/>
        <v>-13150918.419247897</v>
      </c>
      <c r="G24" s="24">
        <f t="shared" si="16"/>
        <v>330.32044802006908</v>
      </c>
      <c r="H24" s="12">
        <f t="shared" si="17"/>
        <v>330.32044802006908</v>
      </c>
      <c r="I24" s="16">
        <f t="shared" si="18"/>
        <v>330.32044802006908</v>
      </c>
      <c r="J24" s="40">
        <f t="shared" si="1"/>
        <v>330.32044802006908</v>
      </c>
      <c r="K24" s="15">
        <v>595383.90502000006</v>
      </c>
      <c r="L24" s="15">
        <f t="shared" si="19"/>
        <v>-13786114.931988897</v>
      </c>
      <c r="M24" s="24">
        <f t="shared" si="20"/>
        <v>-23.155001026649845</v>
      </c>
      <c r="N24" s="12">
        <f t="shared" si="2"/>
        <v>-23.155001026649845</v>
      </c>
      <c r="O24" s="16">
        <f t="shared" si="21"/>
        <v>-23.155001026649845</v>
      </c>
      <c r="P24" s="40">
        <f t="shared" si="4"/>
        <v>-23.155001026649845</v>
      </c>
    </row>
    <row r="25" spans="1:16" customFormat="1" ht="14.5">
      <c r="A25" s="25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O25" s="1"/>
      <c r="P25" s="5"/>
    </row>
    <row r="26" spans="1:16" customFormat="1" ht="14.5">
      <c r="A26" s="5"/>
      <c r="B26" s="26"/>
      <c r="C26" s="7"/>
      <c r="D26" s="7"/>
      <c r="E26" s="7"/>
      <c r="F26" s="7"/>
      <c r="G26" s="5"/>
      <c r="H26" s="5"/>
      <c r="I26" s="5"/>
      <c r="J26" s="5"/>
      <c r="K26" s="5"/>
      <c r="L26" s="5"/>
      <c r="M26" s="5"/>
      <c r="P26" s="5"/>
    </row>
    <row r="27" spans="1:16" customFormat="1" ht="14.5">
      <c r="A27" s="25"/>
      <c r="B27" s="26"/>
      <c r="C27" s="27"/>
      <c r="D27" s="27"/>
      <c r="E27" s="27"/>
      <c r="F27" s="27"/>
      <c r="G27" s="5"/>
      <c r="H27" s="5"/>
      <c r="I27" s="5"/>
      <c r="J27" s="5"/>
      <c r="K27" s="5"/>
      <c r="L27" s="5"/>
      <c r="M27" s="5"/>
      <c r="P27" s="5"/>
    </row>
    <row r="28" spans="1:16" customFormat="1" ht="14.5">
      <c r="A28" s="25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P28" s="5"/>
    </row>
    <row r="29" spans="1:16" customFormat="1" ht="14.5">
      <c r="A29" s="25"/>
      <c r="B29" s="5"/>
      <c r="C29" s="28"/>
      <c r="D29" s="28"/>
      <c r="E29" s="28"/>
      <c r="F29" s="28"/>
      <c r="G29" s="5"/>
      <c r="H29" s="5"/>
      <c r="I29" s="5"/>
      <c r="J29" s="5"/>
      <c r="K29" s="5"/>
      <c r="L29" s="5"/>
      <c r="M29" s="5"/>
      <c r="P29" s="5"/>
    </row>
    <row r="30" spans="1:16" customFormat="1" ht="14.5">
      <c r="A30" s="25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P30" s="5"/>
    </row>
    <row r="31" spans="1:16" customFormat="1" ht="14.5">
      <c r="A31" s="25"/>
      <c r="B31" s="25"/>
      <c r="C31" s="29"/>
      <c r="D31" s="29"/>
      <c r="E31" s="5"/>
      <c r="F31" s="5"/>
      <c r="G31" s="5"/>
      <c r="H31" s="5"/>
      <c r="I31" s="5"/>
      <c r="J31" s="5"/>
      <c r="K31" s="5"/>
      <c r="L31" s="5"/>
      <c r="M31" s="5"/>
      <c r="P31" s="5"/>
    </row>
    <row r="32" spans="1:16" customFormat="1" ht="14.5">
      <c r="A32" s="25"/>
      <c r="B32" s="2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P32" s="5"/>
    </row>
    <row r="33" spans="1:16" customFormat="1" ht="14.5">
      <c r="A33" s="25"/>
      <c r="B33" s="5"/>
      <c r="C33" s="27"/>
      <c r="D33" s="27"/>
      <c r="E33" s="27"/>
      <c r="F33" s="27"/>
      <c r="G33" s="5"/>
      <c r="H33" s="5"/>
      <c r="I33" s="5"/>
      <c r="J33" s="5"/>
      <c r="K33" s="5"/>
      <c r="L33" s="5"/>
      <c r="M33" s="5"/>
      <c r="P33" s="5"/>
    </row>
    <row r="34" spans="1:16" customFormat="1" ht="14.5">
      <c r="A34" s="25"/>
      <c r="B34" s="25"/>
      <c r="C34" s="27"/>
      <c r="D34" s="27"/>
      <c r="E34" s="27"/>
      <c r="F34" s="27"/>
      <c r="G34" s="5"/>
      <c r="H34" s="5"/>
      <c r="I34" s="5"/>
      <c r="J34" s="5"/>
      <c r="K34" s="5"/>
      <c r="L34" s="5"/>
      <c r="M34" s="5"/>
      <c r="P34" s="5"/>
    </row>
    <row r="35" spans="1:16" customFormat="1" ht="14.5">
      <c r="A35" s="25"/>
      <c r="B35" s="25"/>
      <c r="C35" s="30"/>
      <c r="D35" s="30"/>
      <c r="E35" s="30"/>
      <c r="F35" s="30"/>
      <c r="G35" s="5"/>
      <c r="H35" s="5"/>
      <c r="I35" s="5"/>
      <c r="J35" s="5"/>
      <c r="K35" s="5"/>
      <c r="L35" s="5"/>
      <c r="M35" s="5"/>
      <c r="P35" s="5"/>
    </row>
    <row r="36" spans="1:16" customFormat="1" ht="14.5">
      <c r="A36" s="25"/>
      <c r="B36" s="25"/>
      <c r="C36" s="30"/>
      <c r="D36" s="30"/>
      <c r="E36" s="30"/>
      <c r="F36" s="30"/>
      <c r="G36" s="5"/>
      <c r="H36" s="5"/>
      <c r="I36" s="5"/>
      <c r="J36" s="5"/>
      <c r="K36" s="5"/>
      <c r="L36" s="5"/>
      <c r="M36" s="5"/>
      <c r="P36" s="5"/>
    </row>
    <row r="37" spans="1:16" customFormat="1" ht="14.5">
      <c r="A37" s="25"/>
      <c r="B37" s="25"/>
      <c r="C37" s="27"/>
      <c r="D37" s="27"/>
      <c r="E37" s="27"/>
      <c r="F37" s="27"/>
      <c r="G37" s="5"/>
      <c r="H37" s="5"/>
      <c r="I37" s="5"/>
      <c r="J37" s="5"/>
      <c r="K37" s="5"/>
      <c r="L37" s="5"/>
      <c r="M37" s="5"/>
      <c r="P37" s="5"/>
    </row>
    <row r="38" spans="1:16" customFormat="1" ht="14.5">
      <c r="A38" s="25"/>
      <c r="B38" s="25"/>
      <c r="C38" s="25"/>
      <c r="D38" s="25"/>
      <c r="E38" s="25"/>
      <c r="F38" s="25"/>
      <c r="G38" s="5"/>
      <c r="H38" s="5"/>
      <c r="I38" s="5"/>
      <c r="J38" s="5"/>
      <c r="K38" s="5"/>
      <c r="L38" s="5"/>
      <c r="M38" s="5"/>
      <c r="P38" s="5"/>
    </row>
    <row r="39" spans="1:16" customFormat="1" ht="14.5">
      <c r="A39" s="25"/>
      <c r="B39" s="25"/>
      <c r="C39" s="27"/>
      <c r="D39" s="27"/>
      <c r="E39" s="27"/>
      <c r="F39" s="27"/>
      <c r="G39" s="5"/>
      <c r="H39" s="5"/>
      <c r="I39" s="5"/>
      <c r="J39" s="5"/>
      <c r="K39" s="5"/>
      <c r="L39" s="5"/>
      <c r="M39" s="5"/>
      <c r="P39" s="5"/>
    </row>
    <row r="40" spans="1:16" customFormat="1" ht="14.5">
      <c r="A40" s="25"/>
      <c r="B40" s="25"/>
      <c r="C40" s="27"/>
      <c r="D40" s="27"/>
      <c r="E40" s="27"/>
      <c r="F40" s="27"/>
      <c r="G40" s="5"/>
      <c r="H40" s="5"/>
      <c r="I40" s="5"/>
      <c r="J40" s="5"/>
      <c r="K40" s="5"/>
      <c r="L40" s="5"/>
      <c r="M40" s="5"/>
      <c r="P40" s="5"/>
    </row>
    <row r="41" spans="1:16" customFormat="1" ht="14.5">
      <c r="A41" s="25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P41" s="5"/>
    </row>
    <row r="42" spans="1:16" customFormat="1" ht="14.5">
      <c r="A42" s="25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P42" s="5"/>
    </row>
    <row r="43" spans="1:16" customFormat="1" ht="14.5">
      <c r="A43" s="32"/>
      <c r="B43" s="32"/>
      <c r="C43" s="33"/>
      <c r="D43" s="33"/>
      <c r="E43" s="33"/>
      <c r="F43" s="33"/>
      <c r="G43" s="31"/>
      <c r="H43" s="31"/>
      <c r="I43" s="31"/>
      <c r="J43" s="31"/>
      <c r="K43" s="31"/>
      <c r="L43" s="31"/>
      <c r="M43" s="31"/>
      <c r="P43" s="31"/>
    </row>
    <row r="44" spans="1:16" customFormat="1" ht="14.5">
      <c r="A44" s="32"/>
      <c r="B44" s="32"/>
      <c r="C44" s="34"/>
      <c r="D44" s="34"/>
      <c r="E44" s="34"/>
      <c r="F44" s="34"/>
      <c r="G44" s="31"/>
      <c r="H44" s="31"/>
      <c r="I44" s="31"/>
      <c r="J44" s="31"/>
      <c r="K44" s="31"/>
      <c r="L44" s="31"/>
      <c r="M44" s="31"/>
      <c r="P44" s="31"/>
    </row>
    <row r="45" spans="1:16" customFormat="1" ht="14.5">
      <c r="A45" s="32"/>
      <c r="B45" s="35"/>
      <c r="C45" s="33"/>
      <c r="D45" s="33"/>
      <c r="E45" s="33"/>
      <c r="F45" s="33"/>
      <c r="G45" s="31"/>
      <c r="H45" s="31"/>
      <c r="I45" s="31"/>
      <c r="J45" s="31"/>
      <c r="K45" s="31"/>
      <c r="L45" s="31"/>
      <c r="M45" s="31"/>
      <c r="P45" s="31"/>
    </row>
    <row r="46" spans="1:16" customFormat="1">
      <c r="A46" s="3"/>
      <c r="B46" s="3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P46" s="2"/>
    </row>
    <row r="47" spans="1:16" customFormat="1">
      <c r="A47" s="3"/>
      <c r="B47" s="36"/>
      <c r="C47" s="37"/>
      <c r="D47" s="37"/>
      <c r="E47" s="37"/>
      <c r="F47" s="37"/>
      <c r="G47" s="2"/>
      <c r="H47" s="2"/>
      <c r="I47" s="2"/>
      <c r="J47" s="2"/>
      <c r="K47" s="2"/>
      <c r="L47" s="2"/>
      <c r="M47" s="2"/>
      <c r="P47" s="2"/>
    </row>
    <row r="48" spans="1:16" customFormat="1">
      <c r="A48" s="3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P48" s="2"/>
    </row>
    <row r="49" spans="1:16" customForma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P49" s="2"/>
    </row>
    <row r="50" spans="1:16" customForma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P50" s="2"/>
    </row>
    <row r="51" spans="1:16" customForma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P51" s="2"/>
    </row>
    <row r="52" spans="1:16" customFormat="1">
      <c r="A52" s="3"/>
      <c r="B52" s="3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P52" s="2"/>
    </row>
    <row r="53" spans="1:16" customForma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P53" s="2"/>
    </row>
    <row r="54" spans="1:16" customForma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P54" s="2"/>
    </row>
    <row r="55" spans="1:16" customFormat="1">
      <c r="A55" s="3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P55" s="2"/>
    </row>
    <row r="56" spans="1:16" customFormat="1">
      <c r="A56" s="3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P56" s="2"/>
    </row>
    <row r="57" spans="1:16" customFormat="1">
      <c r="A57" s="3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P57" s="2"/>
    </row>
    <row r="58" spans="1:16" customFormat="1">
      <c r="A58" s="3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P58" s="2"/>
    </row>
    <row r="59" spans="1:16" customFormat="1">
      <c r="A59" s="3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P59" s="2"/>
    </row>
    <row r="60" spans="1:16" customFormat="1">
      <c r="A60" s="3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P60" s="2"/>
    </row>
    <row r="61" spans="1:16" customFormat="1">
      <c r="A61" s="3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P61" s="2"/>
    </row>
    <row r="62" spans="1:16" customFormat="1">
      <c r="A62" s="3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P62" s="2"/>
    </row>
  </sheetData>
  <mergeCells count="1">
    <mergeCell ref="C1:O1"/>
  </mergeCells>
  <conditionalFormatting sqref="D5:D24">
    <cfRule type="dataBar" priority="6">
      <dataBar showValue="0">
        <cfvo type="num" val="0"/>
        <cfvo type="max"/>
        <color theme="0" tint="-0.249977111117893"/>
      </dataBar>
      <extLst>
        <ext xmlns:x14="http://schemas.microsoft.com/office/spreadsheetml/2009/9/main" uri="{B025F937-C7B1-47D3-B67F-A62EFF666E3E}">
          <x14:id>{91A0B27B-CF3F-405D-B86A-1EB47E54DFDD}</x14:id>
        </ext>
      </extLst>
    </cfRule>
  </conditionalFormatting>
  <conditionalFormatting sqref="I3:I24">
    <cfRule type="dataBar" priority="5">
      <dataBar showValue="0">
        <cfvo type="num" val="-0.5"/>
        <cfvo type="num" val="0.5"/>
        <color rgb="FFFF0000"/>
      </dataBar>
      <extLst>
        <ext xmlns:x14="http://schemas.microsoft.com/office/spreadsheetml/2009/9/main" uri="{B025F937-C7B1-47D3-B67F-A62EFF666E3E}">
          <x14:id>{CF5DEF98-2970-4600-90FC-FF7144E1F1DD}</x14:id>
        </ext>
      </extLst>
    </cfRule>
  </conditionalFormatting>
  <conditionalFormatting sqref="O3:O24">
    <cfRule type="dataBar" priority="2">
      <dataBar showValue="0">
        <cfvo type="num" val="-0.5"/>
        <cfvo type="num" val="0.5"/>
        <color rgb="FFFF0000"/>
      </dataBar>
      <extLst>
        <ext xmlns:x14="http://schemas.microsoft.com/office/spreadsheetml/2009/9/main" uri="{B025F937-C7B1-47D3-B67F-A62EFF666E3E}">
          <x14:id>{CA6DE521-B183-40C1-9B84-CD9343A1BA28}</x14:id>
        </ext>
      </extLst>
    </cfRule>
  </conditionalFormatting>
  <pageMargins left="0.98425196850393704" right="0.98425196850393704" top="0.70866141732283472" bottom="0.15748031496062992" header="0.31496062992125984" footer="0.31496062992125984"/>
  <pageSetup paperSize="9" scale="56" orientation="landscape" horizontalDpi="1200" verticalDpi="1200" r:id="rId1"/>
  <headerFooter>
    <oddHeader>&amp;L&amp;"-,Kursywa"Controlling&amp;R&amp;"-,Kursywa"&amp;D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1A0B27B-CF3F-405D-B86A-1EB47E54DFDD}">
            <x14:dataBar minLength="0" maxLength="100" gradient="0">
              <x14:cfvo type="num">
                <xm:f>0</xm:f>
              </x14:cfvo>
              <x14:cfvo type="autoMax"/>
              <x14:negativeFillColor rgb="FFFF0000"/>
              <x14:axisColor theme="1" tint="0.499984740745262"/>
            </x14:dataBar>
          </x14:cfRule>
          <xm:sqref>D5:D24</xm:sqref>
        </x14:conditionalFormatting>
        <x14:conditionalFormatting xmlns:xm="http://schemas.microsoft.com/office/excel/2006/main">
          <x14:cfRule type="dataBar" id="{CF5DEF98-2970-4600-90FC-FF7144E1F1DD}">
            <x14:dataBar minLength="0" maxLength="100" gradient="0">
              <x14:cfvo type="num">
                <xm:f>-0.5</xm:f>
              </x14:cfvo>
              <x14:cfvo type="num">
                <xm:f>0.5</xm:f>
              </x14:cfvo>
              <x14:negativeFillColor rgb="FF84C900"/>
              <x14:axisColor theme="0" tint="-0.249977111117893"/>
            </x14:dataBar>
          </x14:cfRule>
          <xm:sqref>I3:I24</xm:sqref>
        </x14:conditionalFormatting>
        <x14:conditionalFormatting xmlns:xm="http://schemas.microsoft.com/office/excel/2006/main">
          <x14:cfRule type="dataBar" id="{CA6DE521-B183-40C1-9B84-CD9343A1BA28}">
            <x14:dataBar minLength="0" maxLength="100" gradient="0">
              <x14:cfvo type="num">
                <xm:f>-0.5</xm:f>
              </x14:cfvo>
              <x14:cfvo type="num">
                <xm:f>0.5</xm:f>
              </x14:cfvo>
              <x14:negativeFillColor rgb="FF84C900"/>
              <x14:axisColor theme="0" tint="-0.249977111117893"/>
            </x14:dataBar>
          </x14:cfRule>
          <xm:sqref>O3:O24</xm:sqref>
        </x14:conditionalFormatting>
        <x14:conditionalFormatting xmlns:xm="http://schemas.microsoft.com/office/excel/2006/main">
          <x14:cfRule type="iconSet" priority="4" id="{D0C49F24-55B5-4B27-B5D0-17037BCAEF9B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0.5</xm:f>
              </x14:cfvo>
              <x14:cfIcon iconSet="NoIcons" iconId="0"/>
              <x14:cfIcon iconSet="NoIcons" iconId="0"/>
              <x14:cfIcon iconSet="3Flags" iconId="0"/>
            </x14:iconSet>
          </x14:cfRule>
          <xm:sqref>J3:J24</xm:sqref>
        </x14:conditionalFormatting>
        <x14:conditionalFormatting xmlns:xm="http://schemas.microsoft.com/office/excel/2006/main">
          <x14:cfRule type="iconSet" priority="7" id="{DDBB83BA-BD1C-4833-B7DB-23C31FBE7568}">
            <x14:iconSet iconSet="3Flags" custom="1">
              <x14:cfvo type="percent">
                <xm:f>0</xm:f>
              </x14:cfvo>
              <x14:cfvo type="num">
                <xm:f>-0.5</xm:f>
              </x14:cfvo>
              <x14:cfvo type="num">
                <xm:f>0.5</xm:f>
              </x14:cfvo>
              <x14:cfIcon iconSet="3Flags" iconId="2"/>
              <x14:cfIcon iconSet="NoIcons" iconId="0"/>
              <x14:cfIcon iconSet="NoIcons" iconId="0"/>
            </x14:iconSet>
          </x14:cfRule>
          <xm:sqref>H3:H24</xm:sqref>
        </x14:conditionalFormatting>
        <x14:conditionalFormatting xmlns:xm="http://schemas.microsoft.com/office/excel/2006/main">
          <x14:cfRule type="iconSet" priority="3" id="{EF9B6336-6825-4CAD-9CBF-FA238A10DB8C}">
            <x14:iconSet iconSet="3Flags" custom="1">
              <x14:cfvo type="percent">
                <xm:f>0</xm:f>
              </x14:cfvo>
              <x14:cfvo type="num">
                <xm:f>-0.5</xm:f>
              </x14:cfvo>
              <x14:cfvo type="num">
                <xm:f>0.5</xm:f>
              </x14:cfvo>
              <x14:cfIcon iconSet="3Flags" iconId="2"/>
              <x14:cfIcon iconSet="NoIcons" iconId="0"/>
              <x14:cfIcon iconSet="NoIcons" iconId="0"/>
            </x14:iconSet>
          </x14:cfRule>
          <xm:sqref>N3:N24</xm:sqref>
        </x14:conditionalFormatting>
        <x14:conditionalFormatting xmlns:xm="http://schemas.microsoft.com/office/excel/2006/main">
          <x14:cfRule type="iconSet" priority="1" id="{E2A88571-C3E8-449F-A674-4A446E42C80A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0.5</xm:f>
              </x14:cfvo>
              <x14:cfIcon iconSet="NoIcons" iconId="0"/>
              <x14:cfIcon iconSet="NoIcons" iconId="0"/>
              <x14:cfIcon iconSet="3Flags" iconId="0"/>
            </x14:iconSet>
          </x14:cfRule>
          <xm:sqref>P3:P24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Szablon_PL</vt:lpstr>
      <vt:lpstr>Szablon_EN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SkuteczneRaporty.pl Bartosz Czapiewski</dc:creator>
  <cp:lastModifiedBy>Bartosz Czapiewski</cp:lastModifiedBy>
  <dcterms:created xsi:type="dcterms:W3CDTF">2021-02-24T15:02:32Z</dcterms:created>
  <dcterms:modified xsi:type="dcterms:W3CDTF">2021-09-13T12:32:56Z</dcterms:modified>
</cp:coreProperties>
</file>