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\Documents\Skuteczne raporty\Co nowego w programie Excel 2016\"/>
    </mc:Choice>
  </mc:AlternateContent>
  <bookViews>
    <workbookView xWindow="0" yWindow="0" windowWidth="19200" windowHeight="11370" activeTab="2"/>
  </bookViews>
  <sheets>
    <sheet name="Kurs Prognoza" sheetId="2" r:id="rId1"/>
    <sheet name="Kurs Dane" sheetId="1" r:id="rId2"/>
    <sheet name="Inflacja Prognoza" sheetId="4" r:id="rId3"/>
    <sheet name="Inflacja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H2" i="2"/>
  <c r="H6" i="2"/>
  <c r="C10" i="2"/>
  <c r="C14" i="2"/>
  <c r="H3" i="2"/>
  <c r="H7" i="2"/>
  <c r="C11" i="2"/>
  <c r="H4" i="2"/>
  <c r="H8" i="2"/>
  <c r="C12" i="2"/>
  <c r="H5" i="2"/>
  <c r="C24" i="4"/>
  <c r="C21" i="4"/>
  <c r="C25" i="4"/>
  <c r="C22" i="4"/>
  <c r="C23" i="4"/>
  <c r="D12" i="2" l="1"/>
  <c r="D14" i="2"/>
  <c r="D13" i="2"/>
  <c r="E14" i="2"/>
  <c r="E13" i="2"/>
  <c r="E11" i="2"/>
  <c r="D11" i="2"/>
  <c r="E12" i="2"/>
  <c r="D10" i="2"/>
  <c r="E10" i="2"/>
  <c r="D23" i="4"/>
  <c r="D25" i="4"/>
  <c r="D24" i="4"/>
  <c r="E25" i="4"/>
  <c r="E24" i="4"/>
  <c r="E22" i="4"/>
  <c r="D22" i="4"/>
  <c r="E23" i="4"/>
  <c r="D21" i="4"/>
  <c r="E21" i="4"/>
</calcChain>
</file>

<file path=xl/sharedStrings.xml><?xml version="1.0" encoding="utf-8"?>
<sst xmlns="http://schemas.openxmlformats.org/spreadsheetml/2006/main" count="24" uniqueCount="19">
  <si>
    <t>MONTH</t>
  </si>
  <si>
    <t>EUR</t>
  </si>
  <si>
    <t>Prognoza(EUR)</t>
  </si>
  <si>
    <t>Dolna granica ufności(EUR)</t>
  </si>
  <si>
    <t>Górna granica ufności(EUR)</t>
  </si>
  <si>
    <t>Statystyka</t>
  </si>
  <si>
    <t>Wartość</t>
  </si>
  <si>
    <t>Alpha</t>
  </si>
  <si>
    <t>Beta</t>
  </si>
  <si>
    <t>Gamma</t>
  </si>
  <si>
    <t>MASE</t>
  </si>
  <si>
    <t>SMAPE</t>
  </si>
  <si>
    <t>MAE</t>
  </si>
  <si>
    <t>RMSE</t>
  </si>
  <si>
    <t>Data</t>
  </si>
  <si>
    <t>Wskaźniki cen produkcji sprzedanej przemysłu w latach 2015-2016 (2010=100)</t>
  </si>
  <si>
    <t>Prognoza(Wartość)</t>
  </si>
  <si>
    <t>Dolna granica ufności(Wartość)</t>
  </si>
  <si>
    <t>Górna granica ufności(Wartość)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</si>
</sst>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4" fontId="0" fillId="0" borderId="0" xfId="0" applyNumberFormat="1"/>
    <xf numFmtId="0" fontId="0" fillId="0" borderId="0" xfId="0" applyNumberFormat="1"/>
    <xf numFmtId="2" fontId="0" fillId="0" borderId="0" xfId="0" applyNumberFormat="1"/>
    <xf numFmtId="4" fontId="0" fillId="0" borderId="0" xfId="0" applyNumberFormat="1"/>
    <xf numFmtId="168" fontId="0" fillId="0" borderId="0" xfId="0" applyNumberFormat="1"/>
  </cellXfs>
  <cellStyles count="1">
    <cellStyle name="Normalny" xfId="0" builtinId="0"/>
  </cellStyles>
  <dxfs count="9">
    <dxf>
      <numFmt numFmtId="168" formatCode="#,##0.0"/>
    </dxf>
    <dxf>
      <numFmt numFmtId="168" formatCode="#,##0.0"/>
    </dxf>
    <dxf>
      <numFmt numFmtId="168" formatCode="#,##0.0"/>
    </dxf>
    <dxf>
      <numFmt numFmtId="19" formatCode="dd/mm/yyyy"/>
    </dxf>
    <dxf>
      <numFmt numFmtId="4" formatCode="#,##0.00"/>
    </dxf>
    <dxf>
      <numFmt numFmtId="2" formatCode="0.00"/>
    </dxf>
    <dxf>
      <numFmt numFmtId="2" formatCode="0.00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47977698439865E-2"/>
          <c:y val="0.16829055458976719"/>
          <c:w val="0.92295202230156015"/>
          <c:h val="0.64129256570201454"/>
        </c:manualLayout>
      </c:layout>
      <c:lineChart>
        <c:grouping val="standard"/>
        <c:varyColors val="0"/>
        <c:ser>
          <c:idx val="0"/>
          <c:order val="0"/>
          <c:tx>
            <c:strRef>
              <c:f>'Kurs Prognoza'!$B$1</c:f>
              <c:strCache>
                <c:ptCount val="1"/>
                <c:pt idx="0">
                  <c:v>EUR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'Kurs Prognoza'!$B$2:$B$14</c:f>
              <c:numCache>
                <c:formatCode>General</c:formatCode>
                <c:ptCount val="13"/>
                <c:pt idx="0">
                  <c:v>4.3935000000000004</c:v>
                </c:pt>
                <c:pt idx="1">
                  <c:v>4.3434499999999998</c:v>
                </c:pt>
                <c:pt idx="2">
                  <c:v>4.2934000000000001</c:v>
                </c:pt>
                <c:pt idx="3">
                  <c:v>4.3068</c:v>
                </c:pt>
                <c:pt idx="4">
                  <c:v>4.4076000000000004</c:v>
                </c:pt>
                <c:pt idx="5">
                  <c:v>4.4019000000000004</c:v>
                </c:pt>
                <c:pt idx="6">
                  <c:v>4.3966000000000003</c:v>
                </c:pt>
                <c:pt idx="7">
                  <c:v>4.3959999999999999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3-4D90-9DC4-76D750C5ADCD}"/>
            </c:ext>
          </c:extLst>
        </c:ser>
        <c:ser>
          <c:idx val="1"/>
          <c:order val="1"/>
          <c:tx>
            <c:strRef>
              <c:f>'Kurs Prognoza'!$C$1</c:f>
              <c:strCache>
                <c:ptCount val="1"/>
                <c:pt idx="0">
                  <c:v>Prognoza(EUR)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'Kurs Prognoza'!$A$2:$A$14</c:f>
              <c:numCache>
                <c:formatCode>m/d/yyyy</c:formatCode>
                <c:ptCount val="13"/>
                <c:pt idx="0">
                  <c:v>42400</c:v>
                </c:pt>
                <c:pt idx="1">
                  <c:v>42431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42610</c:v>
                </c:pt>
                <c:pt idx="8">
                  <c:v>42641</c:v>
                </c:pt>
                <c:pt idx="9">
                  <c:v>42671</c:v>
                </c:pt>
                <c:pt idx="10">
                  <c:v>42702</c:v>
                </c:pt>
                <c:pt idx="11">
                  <c:v>42732</c:v>
                </c:pt>
                <c:pt idx="12">
                  <c:v>42735</c:v>
                </c:pt>
              </c:numCache>
            </c:numRef>
          </c:cat>
          <c:val>
            <c:numRef>
              <c:f>'Kurs Prognoza'!$C$2:$C$14</c:f>
              <c:numCache>
                <c:formatCode>General</c:formatCode>
                <c:ptCount val="13"/>
                <c:pt idx="7">
                  <c:v>4.3959999999999999</c:v>
                </c:pt>
                <c:pt idx="8">
                  <c:v>4.4054273311028069</c:v>
                </c:pt>
                <c:pt idx="9">
                  <c:v>4.4138130629159713</c:v>
                </c:pt>
                <c:pt idx="10">
                  <c:v>4.4221987947291348</c:v>
                </c:pt>
                <c:pt idx="11">
                  <c:v>4.4305845265422992</c:v>
                </c:pt>
                <c:pt idx="12">
                  <c:v>4.4313960489758308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3-4D90-9DC4-76D750C5ADCD}"/>
            </c:ext>
          </c:extLst>
        </c:ser>
        <c:ser>
          <c:idx val="2"/>
          <c:order val="2"/>
          <c:tx>
            <c:strRef>
              <c:f>'Kurs Prognoza'!$D$1</c:f>
              <c:strCache>
                <c:ptCount val="1"/>
                <c:pt idx="0">
                  <c:v>Dolna granica ufności(EUR)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'Kurs Prognoza'!$A$2:$A$14</c:f>
              <c:numCache>
                <c:formatCode>m/d/yyyy</c:formatCode>
                <c:ptCount val="13"/>
                <c:pt idx="0">
                  <c:v>42400</c:v>
                </c:pt>
                <c:pt idx="1">
                  <c:v>42431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42610</c:v>
                </c:pt>
                <c:pt idx="8">
                  <c:v>42641</c:v>
                </c:pt>
                <c:pt idx="9">
                  <c:v>42671</c:v>
                </c:pt>
                <c:pt idx="10">
                  <c:v>42702</c:v>
                </c:pt>
                <c:pt idx="11">
                  <c:v>42732</c:v>
                </c:pt>
                <c:pt idx="12">
                  <c:v>42735</c:v>
                </c:pt>
              </c:numCache>
            </c:numRef>
          </c:cat>
          <c:val>
            <c:numRef>
              <c:f>'Kurs Prognoza'!$D$2:$D$14</c:f>
              <c:numCache>
                <c:formatCode>General</c:formatCode>
                <c:ptCount val="13"/>
                <c:pt idx="7" formatCode="0.00">
                  <c:v>4.3959999999999999</c:v>
                </c:pt>
                <c:pt idx="8" formatCode="0.00">
                  <c:v>4.3166384962391522</c:v>
                </c:pt>
                <c:pt idx="9" formatCode="0.00">
                  <c:v>4.2943004877116149</c:v>
                </c:pt>
                <c:pt idx="10" formatCode="0.00">
                  <c:v>4.2783333439049924</c:v>
                </c:pt>
                <c:pt idx="11" formatCode="0.00">
                  <c:v>4.2658862876630383</c:v>
                </c:pt>
                <c:pt idx="12" formatCode="0.00">
                  <c:v>4.2648158088262953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B3-4D90-9DC4-76D750C5ADCD}"/>
            </c:ext>
          </c:extLst>
        </c:ser>
        <c:ser>
          <c:idx val="3"/>
          <c:order val="3"/>
          <c:tx>
            <c:strRef>
              <c:f>'Kurs Prognoza'!$E$1</c:f>
              <c:strCache>
                <c:ptCount val="1"/>
                <c:pt idx="0">
                  <c:v>Górna granica ufności(EUR)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'Kurs Prognoza'!$A$2:$A$14</c:f>
              <c:numCache>
                <c:formatCode>m/d/yyyy</c:formatCode>
                <c:ptCount val="13"/>
                <c:pt idx="0">
                  <c:v>42400</c:v>
                </c:pt>
                <c:pt idx="1">
                  <c:v>42431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42610</c:v>
                </c:pt>
                <c:pt idx="8">
                  <c:v>42641</c:v>
                </c:pt>
                <c:pt idx="9">
                  <c:v>42671</c:v>
                </c:pt>
                <c:pt idx="10">
                  <c:v>42702</c:v>
                </c:pt>
                <c:pt idx="11">
                  <c:v>42732</c:v>
                </c:pt>
                <c:pt idx="12">
                  <c:v>42735</c:v>
                </c:pt>
              </c:numCache>
            </c:numRef>
          </c:cat>
          <c:val>
            <c:numRef>
              <c:f>'Kurs Prognoza'!$E$2:$E$14</c:f>
              <c:numCache>
                <c:formatCode>General</c:formatCode>
                <c:ptCount val="13"/>
                <c:pt idx="7" formatCode="0.00">
                  <c:v>4.3959999999999999</c:v>
                </c:pt>
                <c:pt idx="8" formatCode="0.00">
                  <c:v>4.4942161659664617</c:v>
                </c:pt>
                <c:pt idx="9" formatCode="0.00">
                  <c:v>4.5333256381203277</c:v>
                </c:pt>
                <c:pt idx="10" formatCode="0.00">
                  <c:v>4.5660642455532772</c:v>
                </c:pt>
                <c:pt idx="11" formatCode="0.00">
                  <c:v>4.59528276542156</c:v>
                </c:pt>
                <c:pt idx="12" formatCode="0.00">
                  <c:v>4.5979762891253664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B3-4D90-9DC4-76D750C5A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774440"/>
        <c:axId val="463779360"/>
      </c:lineChart>
      <c:catAx>
        <c:axId val="46377444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3779360"/>
        <c:crosses val="autoZero"/>
        <c:auto val="1"/>
        <c:lblAlgn val="ctr"/>
        <c:lblOffset val="100"/>
        <c:noMultiLvlLbl val="0"/>
      </c:catAx>
      <c:valAx>
        <c:axId val="46377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3774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'Inflacja Prognoza'!$B$1</c:f>
              <c:strCache>
                <c:ptCount val="1"/>
                <c:pt idx="0">
                  <c:v>Wartość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'Inflacja Prognoza'!$B$2:$B$25</c:f>
              <c:numCache>
                <c:formatCode>#\ ##0.0</c:formatCode>
                <c:ptCount val="24"/>
                <c:pt idx="0">
                  <c:v>105.8</c:v>
                </c:pt>
                <c:pt idx="1">
                  <c:v>105.7</c:v>
                </c:pt>
                <c:pt idx="2">
                  <c:v>105.8</c:v>
                </c:pt>
                <c:pt idx="3">
                  <c:v>105.4</c:v>
                </c:pt>
                <c:pt idx="4">
                  <c:v>105.8</c:v>
                </c:pt>
                <c:pt idx="5">
                  <c:v>106.2</c:v>
                </c:pt>
                <c:pt idx="6">
                  <c:v>106</c:v>
                </c:pt>
                <c:pt idx="7">
                  <c:v>105.3</c:v>
                </c:pt>
                <c:pt idx="8">
                  <c:v>105.2</c:v>
                </c:pt>
                <c:pt idx="9">
                  <c:v>105.3</c:v>
                </c:pt>
                <c:pt idx="10">
                  <c:v>105.3</c:v>
                </c:pt>
                <c:pt idx="11">
                  <c:v>105.1</c:v>
                </c:pt>
                <c:pt idx="12">
                  <c:v>104.6</c:v>
                </c:pt>
                <c:pt idx="13">
                  <c:v>104.2</c:v>
                </c:pt>
                <c:pt idx="14">
                  <c:v>103.9</c:v>
                </c:pt>
                <c:pt idx="15">
                  <c:v>104.2</c:v>
                </c:pt>
                <c:pt idx="16">
                  <c:v>105.5</c:v>
                </c:pt>
                <c:pt idx="17">
                  <c:v>105.7</c:v>
                </c:pt>
                <c:pt idx="18">
                  <c:v>105.6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7D-4CA9-8BEB-9762EEBE6A18}"/>
            </c:ext>
          </c:extLst>
        </c:ser>
        <c:ser>
          <c:idx val="1"/>
          <c:order val="1"/>
          <c:tx>
            <c:strRef>
              <c:f>'Inflacja Prognoza'!$C$1</c:f>
              <c:strCache>
                <c:ptCount val="1"/>
                <c:pt idx="0">
                  <c:v>Prognoza(Wartość)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'Inflacja Prognoza'!$A$2:$A$25</c:f>
              <c:numCache>
                <c:formatCode>m/d/yyyy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'Inflacja Prognoza'!$C$2:$C$25</c:f>
              <c:numCache>
                <c:formatCode>General</c:formatCode>
                <c:ptCount val="24"/>
                <c:pt idx="18" formatCode="#\ ##0.0">
                  <c:v>105.6</c:v>
                </c:pt>
                <c:pt idx="19" formatCode="#\ ##0.0">
                  <c:v>104.69995851022902</c:v>
                </c:pt>
                <c:pt idx="20" formatCode="#\ ##0.0">
                  <c:v>104.64215021181096</c:v>
                </c:pt>
                <c:pt idx="21" formatCode="#\ ##0.0">
                  <c:v>104.58434191339289</c:v>
                </c:pt>
                <c:pt idx="22" formatCode="#\ ##0.0">
                  <c:v>104.52653361497482</c:v>
                </c:pt>
                <c:pt idx="23" formatCode="#\ ##0.0">
                  <c:v>104.46872531655676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7D-4CA9-8BEB-9762EEBE6A18}"/>
            </c:ext>
          </c:extLst>
        </c:ser>
        <c:ser>
          <c:idx val="2"/>
          <c:order val="2"/>
          <c:tx>
            <c:strRef>
              <c:f>'Inflacja Prognoza'!$D$1</c:f>
              <c:strCache>
                <c:ptCount val="1"/>
                <c:pt idx="0">
                  <c:v>Dolna granica ufności(Wartość)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'Inflacja Prognoza'!$A$2:$A$25</c:f>
              <c:numCache>
                <c:formatCode>m/d/yyyy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'Inflacja Prognoza'!$D$2:$D$25</c:f>
              <c:numCache>
                <c:formatCode>General</c:formatCode>
                <c:ptCount val="24"/>
                <c:pt idx="18" formatCode="#\ ##0.0">
                  <c:v>105.6</c:v>
                </c:pt>
                <c:pt idx="19" formatCode="#\ ##0.0">
                  <c:v>103.63988313987603</c:v>
                </c:pt>
                <c:pt idx="20" formatCode="#\ ##0.0">
                  <c:v>103.58207007112954</c:v>
                </c:pt>
                <c:pt idx="21" formatCode="#\ ##0.0">
                  <c:v>103.52425329218059</c:v>
                </c:pt>
                <c:pt idx="22" formatCode="#\ ##0.0">
                  <c:v>103.46643174306884</c:v>
                </c:pt>
                <c:pt idx="23" formatCode="#\ ##0.0">
                  <c:v>103.40860436394283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7D-4CA9-8BEB-9762EEBE6A18}"/>
            </c:ext>
          </c:extLst>
        </c:ser>
        <c:ser>
          <c:idx val="3"/>
          <c:order val="3"/>
          <c:tx>
            <c:strRef>
              <c:f>'Inflacja Prognoza'!$E$1</c:f>
              <c:strCache>
                <c:ptCount val="1"/>
                <c:pt idx="0">
                  <c:v>Górna granica ufności(Wartość)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'Inflacja Prognoza'!$A$2:$A$25</c:f>
              <c:numCache>
                <c:formatCode>m/d/yyyy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'Inflacja Prognoza'!$E$2:$E$25</c:f>
              <c:numCache>
                <c:formatCode>General</c:formatCode>
                <c:ptCount val="24"/>
                <c:pt idx="18" formatCode="#\ ##0.0">
                  <c:v>105.6</c:v>
                </c:pt>
                <c:pt idx="19" formatCode="#\ ##0.0">
                  <c:v>105.76003388058201</c:v>
                </c:pt>
                <c:pt idx="20" formatCode="#\ ##0.0">
                  <c:v>105.70223035249238</c:v>
                </c:pt>
                <c:pt idx="21" formatCode="#\ ##0.0">
                  <c:v>105.64443053460519</c:v>
                </c:pt>
                <c:pt idx="22" formatCode="#\ ##0.0">
                  <c:v>105.58663548688081</c:v>
                </c:pt>
                <c:pt idx="23" formatCode="#\ ##0.0">
                  <c:v>105.52884626917069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7D-4CA9-8BEB-9762EEBE6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082896"/>
        <c:axId val="461080272"/>
      </c:lineChart>
      <c:catAx>
        <c:axId val="4610828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1080272"/>
        <c:crosses val="autoZero"/>
        <c:auto val="1"/>
        <c:lblAlgn val="ctr"/>
        <c:lblOffset val="100"/>
        <c:noMultiLvlLbl val="0"/>
      </c:catAx>
      <c:valAx>
        <c:axId val="46108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108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66675</xdr:rowOff>
    </xdr:from>
    <xdr:to>
      <xdr:col>5</xdr:col>
      <xdr:colOff>419100</xdr:colOff>
      <xdr:row>30</xdr:row>
      <xdr:rowOff>142875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26</xdr:row>
      <xdr:rowOff>47625</xdr:rowOff>
    </xdr:from>
    <xdr:to>
      <xdr:col>4</xdr:col>
      <xdr:colOff>1819275</xdr:colOff>
      <xdr:row>41</xdr:row>
      <xdr:rowOff>123825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1:E14" totalsRowShown="0">
  <autoFilter ref="A1:E14"/>
  <tableColumns count="5">
    <tableColumn id="1" name="MONTH" dataDxfId="8"/>
    <tableColumn id="2" name="EUR"/>
    <tableColumn id="3" name="Prognoza(EUR)" dataDxfId="7">
      <calculatedColumnFormula>_xlfn.FORECAST.ETS(A2,$B$2:$B$9,$A$2:$A$9,1,1)</calculatedColumnFormula>
    </tableColumn>
    <tableColumn id="4" name="Dolna granica ufności(EUR)" dataDxfId="6">
      <calculatedColumnFormula>C2-_xlfn.FORECAST.ETS.CONFINT(A2,$B$2:$B$9,$A$2:$A$9,0.95,1,1)</calculatedColumnFormula>
    </tableColumn>
    <tableColumn id="5" name="Górna granica ufności(EUR)" dataDxfId="5">
      <calculatedColumnFormula>C2+_xlfn.FORECAST.ETS.CONFINT(A2,$B$2:$B$9,$A$2:$A$9,0.95,1,1)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G1:H8" totalsRowShown="0">
  <autoFilter ref="G1:H8"/>
  <tableColumns count="2">
    <tableColumn id="1" name="Statystyka"/>
    <tableColumn id="2" name="Wartość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E25" totalsRowShown="0">
  <autoFilter ref="A1:E25"/>
  <tableColumns count="5">
    <tableColumn id="1" name="Data" dataDxfId="3"/>
    <tableColumn id="2" name="Wartość"/>
    <tableColumn id="3" name="Prognoza(Wartość)" dataDxfId="2">
      <calculatedColumnFormula>_xlfn.FORECAST.ETS(A2,$B$2:$B$20,$A$2:$A$20,1,1)</calculatedColumnFormula>
    </tableColumn>
    <tableColumn id="4" name="Dolna granica ufności(Wartość)" dataDxfId="1">
      <calculatedColumnFormula>C2-_xlfn.FORECAST.ETS.CONFINT(A2,$B$2:$B$20,$A$2:$A$20,0.95,1,1)</calculatedColumnFormula>
    </tableColumn>
    <tableColumn id="5" name="Górna granica ufności(Wartość)" dataDxfId="0">
      <calculatedColumnFormula>C2+_xlfn.FORECAST.ETS.CONFINT(A2,$B$2:$B$20,$A$2:$A$20,0.95,1,1)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31" sqref="H31"/>
    </sheetView>
  </sheetViews>
  <sheetFormatPr defaultRowHeight="15" x14ac:dyDescent="0.25"/>
  <cols>
    <col min="1" max="1" width="10.140625" bestFit="1" customWidth="1"/>
    <col min="2" max="2" width="9.28515625" bestFit="1" customWidth="1"/>
    <col min="3" max="3" width="16.28515625" customWidth="1"/>
    <col min="4" max="4" width="26.85546875" customWidth="1"/>
    <col min="5" max="5" width="27.140625" customWidth="1"/>
    <col min="7" max="7" width="12.140625" customWidth="1"/>
    <col min="8" max="8" width="12.855468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</row>
    <row r="2" spans="1:8" x14ac:dyDescent="0.25">
      <c r="A2" s="2">
        <v>42400</v>
      </c>
      <c r="B2" s="3">
        <v>4.3935000000000004</v>
      </c>
      <c r="G2" t="s">
        <v>7</v>
      </c>
      <c r="H2" s="5">
        <f>_xlfn.FORECAST.ETS.STAT($B$2:$B$9,$A$2:$A$9,1,1,1)</f>
        <v>0.9</v>
      </c>
    </row>
    <row r="3" spans="1:8" x14ac:dyDescent="0.25">
      <c r="A3" s="2">
        <v>42431</v>
      </c>
      <c r="B3" s="3">
        <v>4.3434499999999998</v>
      </c>
      <c r="G3" t="s">
        <v>8</v>
      </c>
      <c r="H3" s="5">
        <f>_xlfn.FORECAST.ETS.STAT($B$2:$B$9,$A$2:$A$9,2,1,1)</f>
        <v>1E-3</v>
      </c>
    </row>
    <row r="4" spans="1:8" x14ac:dyDescent="0.25">
      <c r="A4" s="2">
        <v>42460</v>
      </c>
      <c r="B4" s="3">
        <v>4.2934000000000001</v>
      </c>
      <c r="G4" t="s">
        <v>9</v>
      </c>
      <c r="H4" s="5">
        <f>_xlfn.FORECAST.ETS.STAT($B$2:$B$9,$A$2:$A$9,3,1,1)</f>
        <v>2.2204460492503131E-16</v>
      </c>
    </row>
    <row r="5" spans="1:8" x14ac:dyDescent="0.25">
      <c r="A5" s="2">
        <v>42490</v>
      </c>
      <c r="B5" s="3">
        <v>4.3068</v>
      </c>
      <c r="G5" t="s">
        <v>10</v>
      </c>
      <c r="H5" s="5">
        <f>_xlfn.FORECAST.ETS.STAT($B$2:$B$9,$A$2:$A$9,4,1,1)</f>
        <v>0.95276078548245824</v>
      </c>
    </row>
    <row r="6" spans="1:8" x14ac:dyDescent="0.25">
      <c r="A6" s="2">
        <v>42521</v>
      </c>
      <c r="B6" s="3">
        <v>4.4076000000000004</v>
      </c>
      <c r="G6" t="s">
        <v>11</v>
      </c>
      <c r="H6" s="5">
        <f>_xlfn.FORECAST.ETS.STAT($B$2:$B$9,$A$2:$A$9,5,1,1)</f>
        <v>7.0532258223494366E-3</v>
      </c>
    </row>
    <row r="7" spans="1:8" x14ac:dyDescent="0.25">
      <c r="A7" s="2">
        <v>42551</v>
      </c>
      <c r="B7" s="3">
        <v>4.4019000000000004</v>
      </c>
      <c r="G7" t="s">
        <v>12</v>
      </c>
      <c r="H7" s="5">
        <f>_xlfn.FORECAST.ETS.STAT($B$2:$B$9,$A$2:$A$9,6,1,1)</f>
        <v>3.0746951634355479E-2</v>
      </c>
    </row>
    <row r="8" spans="1:8" x14ac:dyDescent="0.25">
      <c r="A8" s="2">
        <v>42582</v>
      </c>
      <c r="B8" s="3">
        <v>4.3966000000000003</v>
      </c>
      <c r="G8" t="s">
        <v>13</v>
      </c>
      <c r="H8" s="5">
        <f>_xlfn.FORECAST.ETS.STAT($B$2:$B$9,$A$2:$A$9,7,1,1)</f>
        <v>4.5301258372097586E-2</v>
      </c>
    </row>
    <row r="9" spans="1:8" x14ac:dyDescent="0.25">
      <c r="A9" s="2">
        <v>42610</v>
      </c>
      <c r="B9" s="3">
        <v>4.3959999999999999</v>
      </c>
      <c r="C9" s="3">
        <v>4.3959999999999999</v>
      </c>
      <c r="D9" s="4">
        <v>4.3959999999999999</v>
      </c>
      <c r="E9" s="4">
        <v>4.3959999999999999</v>
      </c>
    </row>
    <row r="10" spans="1:8" x14ac:dyDescent="0.25">
      <c r="A10" s="2">
        <v>42641</v>
      </c>
      <c r="C10" s="3">
        <f>_xlfn.FORECAST.ETS(A10,$B$2:$B$9,$A$2:$A$9,1,1)</f>
        <v>4.4054273311028069</v>
      </c>
      <c r="D10" s="4">
        <f>C10-_xlfn.FORECAST.ETS.CONFINT(A10,$B$2:$B$9,$A$2:$A$9,0.95,1,1)</f>
        <v>4.3166384962391522</v>
      </c>
      <c r="E10" s="4">
        <f>C10+_xlfn.FORECAST.ETS.CONFINT(A10,$B$2:$B$9,$A$2:$A$9,0.95,1,1)</f>
        <v>4.4942161659664617</v>
      </c>
    </row>
    <row r="11" spans="1:8" x14ac:dyDescent="0.25">
      <c r="A11" s="2">
        <v>42671</v>
      </c>
      <c r="C11" s="3">
        <f>_xlfn.FORECAST.ETS(A11,$B$2:$B$9,$A$2:$A$9,1,1)</f>
        <v>4.4138130629159713</v>
      </c>
      <c r="D11" s="4">
        <f>C11-_xlfn.FORECAST.ETS.CONFINT(A11,$B$2:$B$9,$A$2:$A$9,0.95,1,1)</f>
        <v>4.2943004877116149</v>
      </c>
      <c r="E11" s="4">
        <f>C11+_xlfn.FORECAST.ETS.CONFINT(A11,$B$2:$B$9,$A$2:$A$9,0.95,1,1)</f>
        <v>4.5333256381203277</v>
      </c>
    </row>
    <row r="12" spans="1:8" x14ac:dyDescent="0.25">
      <c r="A12" s="2">
        <v>42702</v>
      </c>
      <c r="C12" s="3">
        <f>_xlfn.FORECAST.ETS(A12,$B$2:$B$9,$A$2:$A$9,1,1)</f>
        <v>4.4221987947291348</v>
      </c>
      <c r="D12" s="4">
        <f>C12-_xlfn.FORECAST.ETS.CONFINT(A12,$B$2:$B$9,$A$2:$A$9,0.95,1,1)</f>
        <v>4.2783333439049924</v>
      </c>
      <c r="E12" s="4">
        <f>C12+_xlfn.FORECAST.ETS.CONFINT(A12,$B$2:$B$9,$A$2:$A$9,0.95,1,1)</f>
        <v>4.5660642455532772</v>
      </c>
    </row>
    <row r="13" spans="1:8" x14ac:dyDescent="0.25">
      <c r="A13" s="2">
        <v>42732</v>
      </c>
      <c r="C13" s="3">
        <f>_xlfn.FORECAST.ETS(A13,$B$2:$B$9,$A$2:$A$9,1,1)</f>
        <v>4.4305845265422992</v>
      </c>
      <c r="D13" s="4">
        <f>C13-_xlfn.FORECAST.ETS.CONFINT(A13,$B$2:$B$9,$A$2:$A$9,0.95,1,1)</f>
        <v>4.2658862876630383</v>
      </c>
      <c r="E13" s="4">
        <f>C13+_xlfn.FORECAST.ETS.CONFINT(A13,$B$2:$B$9,$A$2:$A$9,0.95,1,1)</f>
        <v>4.59528276542156</v>
      </c>
    </row>
    <row r="14" spans="1:8" x14ac:dyDescent="0.25">
      <c r="A14" s="2">
        <v>42735</v>
      </c>
      <c r="C14" s="3">
        <f>_xlfn.FORECAST.ETS(A14,$B$2:$B$9,$A$2:$A$9,1,1)</f>
        <v>4.4313960489758308</v>
      </c>
      <c r="D14" s="4">
        <f>C14-_xlfn.FORECAST.ETS.CONFINT(A14,$B$2:$B$9,$A$2:$A$9,0.95,1,1)</f>
        <v>4.2648158088262953</v>
      </c>
      <c r="E14" s="4">
        <f>C14+_xlfn.FORECAST.ETS.CONFINT(A14,$B$2:$B$9,$A$2:$A$9,0.95,1,1)</f>
        <v>4.5979762891253664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27" sqref="E27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1">
        <v>42400</v>
      </c>
      <c r="B2">
        <v>4.3935000000000004</v>
      </c>
    </row>
    <row r="3" spans="1:2" x14ac:dyDescent="0.25">
      <c r="A3" s="1">
        <v>42431</v>
      </c>
      <c r="B3">
        <v>4.3434499999999998</v>
      </c>
    </row>
    <row r="4" spans="1:2" x14ac:dyDescent="0.25">
      <c r="A4" s="1">
        <v>42460</v>
      </c>
      <c r="B4">
        <v>4.2934000000000001</v>
      </c>
    </row>
    <row r="5" spans="1:2" x14ac:dyDescent="0.25">
      <c r="A5" s="1">
        <v>42490</v>
      </c>
      <c r="B5">
        <v>4.3068</v>
      </c>
    </row>
    <row r="6" spans="1:2" x14ac:dyDescent="0.25">
      <c r="A6" s="1">
        <v>42521</v>
      </c>
      <c r="B6">
        <v>4.4076000000000004</v>
      </c>
    </row>
    <row r="7" spans="1:2" x14ac:dyDescent="0.25">
      <c r="A7" s="1">
        <v>42551</v>
      </c>
      <c r="B7">
        <v>4.4019000000000004</v>
      </c>
    </row>
    <row r="8" spans="1:2" x14ac:dyDescent="0.25">
      <c r="A8" s="1">
        <v>42582</v>
      </c>
      <c r="B8">
        <v>4.3966000000000003</v>
      </c>
    </row>
    <row r="9" spans="1:2" x14ac:dyDescent="0.25">
      <c r="A9" s="1">
        <v>42610</v>
      </c>
      <c r="B9">
        <v>4.3959999999999999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H21" sqref="H21"/>
    </sheetView>
  </sheetViews>
  <sheetFormatPr defaultRowHeight="15" x14ac:dyDescent="0.25"/>
  <cols>
    <col min="1" max="1" width="10.140625" bestFit="1" customWidth="1"/>
    <col min="2" max="2" width="10.42578125" customWidth="1"/>
    <col min="3" max="3" width="20" customWidth="1"/>
    <col min="4" max="4" width="30.5703125" customWidth="1"/>
    <col min="5" max="5" width="30.85546875" customWidth="1"/>
  </cols>
  <sheetData>
    <row r="1" spans="1:5" x14ac:dyDescent="0.25">
      <c r="A1" t="s">
        <v>14</v>
      </c>
      <c r="B1" t="s">
        <v>6</v>
      </c>
      <c r="C1" t="s">
        <v>16</v>
      </c>
      <c r="D1" t="s">
        <v>17</v>
      </c>
      <c r="E1" t="s">
        <v>18</v>
      </c>
    </row>
    <row r="2" spans="1:5" x14ac:dyDescent="0.25">
      <c r="A2" s="2">
        <v>42005</v>
      </c>
      <c r="B2" s="6">
        <v>105.8</v>
      </c>
    </row>
    <row r="3" spans="1:5" x14ac:dyDescent="0.25">
      <c r="A3" s="2">
        <v>42036</v>
      </c>
      <c r="B3" s="6">
        <v>105.7</v>
      </c>
    </row>
    <row r="4" spans="1:5" x14ac:dyDescent="0.25">
      <c r="A4" s="2">
        <v>42064</v>
      </c>
      <c r="B4" s="6">
        <v>105.8</v>
      </c>
    </row>
    <row r="5" spans="1:5" x14ac:dyDescent="0.25">
      <c r="A5" s="2">
        <v>42095</v>
      </c>
      <c r="B5" s="6">
        <v>105.4</v>
      </c>
    </row>
    <row r="6" spans="1:5" x14ac:dyDescent="0.25">
      <c r="A6" s="2">
        <v>42125</v>
      </c>
      <c r="B6" s="6">
        <v>105.8</v>
      </c>
    </row>
    <row r="7" spans="1:5" x14ac:dyDescent="0.25">
      <c r="A7" s="2">
        <v>42156</v>
      </c>
      <c r="B7" s="6">
        <v>106.2</v>
      </c>
    </row>
    <row r="8" spans="1:5" x14ac:dyDescent="0.25">
      <c r="A8" s="2">
        <v>42186</v>
      </c>
      <c r="B8" s="6">
        <v>106</v>
      </c>
    </row>
    <row r="9" spans="1:5" x14ac:dyDescent="0.25">
      <c r="A9" s="2">
        <v>42217</v>
      </c>
      <c r="B9" s="6">
        <v>105.3</v>
      </c>
    </row>
    <row r="10" spans="1:5" x14ac:dyDescent="0.25">
      <c r="A10" s="2">
        <v>42248</v>
      </c>
      <c r="B10" s="6">
        <v>105.2</v>
      </c>
    </row>
    <row r="11" spans="1:5" x14ac:dyDescent="0.25">
      <c r="A11" s="2">
        <v>42278</v>
      </c>
      <c r="B11" s="6">
        <v>105.3</v>
      </c>
    </row>
    <row r="12" spans="1:5" x14ac:dyDescent="0.25">
      <c r="A12" s="2">
        <v>42309</v>
      </c>
      <c r="B12" s="6">
        <v>105.3</v>
      </c>
    </row>
    <row r="13" spans="1:5" x14ac:dyDescent="0.25">
      <c r="A13" s="2">
        <v>42339</v>
      </c>
      <c r="B13" s="6">
        <v>105.1</v>
      </c>
    </row>
    <row r="14" spans="1:5" x14ac:dyDescent="0.25">
      <c r="A14" s="2">
        <v>42370</v>
      </c>
      <c r="B14" s="6">
        <v>104.6</v>
      </c>
    </row>
    <row r="15" spans="1:5" x14ac:dyDescent="0.25">
      <c r="A15" s="2">
        <v>42401</v>
      </c>
      <c r="B15" s="6">
        <v>104.2</v>
      </c>
    </row>
    <row r="16" spans="1:5" x14ac:dyDescent="0.25">
      <c r="A16" s="2">
        <v>42430</v>
      </c>
      <c r="B16" s="6">
        <v>103.9</v>
      </c>
    </row>
    <row r="17" spans="1:5" x14ac:dyDescent="0.25">
      <c r="A17" s="2">
        <v>42461</v>
      </c>
      <c r="B17" s="6">
        <v>104.2</v>
      </c>
    </row>
    <row r="18" spans="1:5" x14ac:dyDescent="0.25">
      <c r="A18" s="2">
        <v>42491</v>
      </c>
      <c r="B18" s="6">
        <v>105.5</v>
      </c>
    </row>
    <row r="19" spans="1:5" x14ac:dyDescent="0.25">
      <c r="A19" s="2">
        <v>42522</v>
      </c>
      <c r="B19" s="6">
        <v>105.7</v>
      </c>
    </row>
    <row r="20" spans="1:5" x14ac:dyDescent="0.25">
      <c r="A20" s="2">
        <v>42552</v>
      </c>
      <c r="B20" s="6">
        <v>105.6</v>
      </c>
      <c r="C20" s="6">
        <v>105.6</v>
      </c>
      <c r="D20" s="6">
        <v>105.6</v>
      </c>
      <c r="E20" s="6">
        <v>105.6</v>
      </c>
    </row>
    <row r="21" spans="1:5" x14ac:dyDescent="0.25">
      <c r="A21" s="2">
        <v>42583</v>
      </c>
      <c r="C21" s="6">
        <f>_xlfn.FORECAST.ETS(A21,$B$2:$B$20,$A$2:$A$20,1,1)</f>
        <v>104.69995851022902</v>
      </c>
      <c r="D21" s="6">
        <f>C21-_xlfn.FORECAST.ETS.CONFINT(A21,$B$2:$B$20,$A$2:$A$20,0.95,1,1)</f>
        <v>103.63988313987603</v>
      </c>
      <c r="E21" s="6">
        <f>C21+_xlfn.FORECAST.ETS.CONFINT(A21,$B$2:$B$20,$A$2:$A$20,0.95,1,1)</f>
        <v>105.76003388058201</v>
      </c>
    </row>
    <row r="22" spans="1:5" x14ac:dyDescent="0.25">
      <c r="A22" s="2">
        <v>42614</v>
      </c>
      <c r="C22" s="6">
        <f>_xlfn.FORECAST.ETS(A22,$B$2:$B$20,$A$2:$A$20,1,1)</f>
        <v>104.64215021181096</v>
      </c>
      <c r="D22" s="6">
        <f>C22-_xlfn.FORECAST.ETS.CONFINT(A22,$B$2:$B$20,$A$2:$A$20,0.95,1,1)</f>
        <v>103.58207007112954</v>
      </c>
      <c r="E22" s="6">
        <f>C22+_xlfn.FORECAST.ETS.CONFINT(A22,$B$2:$B$20,$A$2:$A$20,0.95,1,1)</f>
        <v>105.70223035249238</v>
      </c>
    </row>
    <row r="23" spans="1:5" x14ac:dyDescent="0.25">
      <c r="A23" s="2">
        <v>42644</v>
      </c>
      <c r="C23" s="6">
        <f>_xlfn.FORECAST.ETS(A23,$B$2:$B$20,$A$2:$A$20,1,1)</f>
        <v>104.58434191339289</v>
      </c>
      <c r="D23" s="6">
        <f>C23-_xlfn.FORECAST.ETS.CONFINT(A23,$B$2:$B$20,$A$2:$A$20,0.95,1,1)</f>
        <v>103.52425329218059</v>
      </c>
      <c r="E23" s="6">
        <f>C23+_xlfn.FORECAST.ETS.CONFINT(A23,$B$2:$B$20,$A$2:$A$20,0.95,1,1)</f>
        <v>105.64443053460519</v>
      </c>
    </row>
    <row r="24" spans="1:5" x14ac:dyDescent="0.25">
      <c r="A24" s="2">
        <v>42675</v>
      </c>
      <c r="C24" s="6">
        <f>_xlfn.FORECAST.ETS(A24,$B$2:$B$20,$A$2:$A$20,1,1)</f>
        <v>104.52653361497482</v>
      </c>
      <c r="D24" s="6">
        <f>C24-_xlfn.FORECAST.ETS.CONFINT(A24,$B$2:$B$20,$A$2:$A$20,0.95,1,1)</f>
        <v>103.46643174306884</v>
      </c>
      <c r="E24" s="6">
        <f>C24+_xlfn.FORECAST.ETS.CONFINT(A24,$B$2:$B$20,$A$2:$A$20,0.95,1,1)</f>
        <v>105.58663548688081</v>
      </c>
    </row>
    <row r="25" spans="1:5" x14ac:dyDescent="0.25">
      <c r="A25" s="2">
        <v>42705</v>
      </c>
      <c r="C25" s="6">
        <f>_xlfn.FORECAST.ETS(A25,$B$2:$B$20,$A$2:$A$20,1,1)</f>
        <v>104.46872531655676</v>
      </c>
      <c r="D25" s="6">
        <f>C25-_xlfn.FORECAST.ETS.CONFINT(A25,$B$2:$B$20,$A$2:$A$20,0.95,1,1)</f>
        <v>103.40860436394283</v>
      </c>
      <c r="E25" s="6">
        <f>C25+_xlfn.FORECAST.ETS.CONFINT(A25,$B$2:$B$20,$A$2:$A$20,0.95,1,1)</f>
        <v>105.52884626917069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2" sqref="A2:B21"/>
    </sheetView>
  </sheetViews>
  <sheetFormatPr defaultRowHeight="15" x14ac:dyDescent="0.25"/>
  <cols>
    <col min="1" max="1" width="10.140625" bestFit="1" customWidth="1"/>
  </cols>
  <sheetData>
    <row r="1" spans="1:2" x14ac:dyDescent="0.25">
      <c r="A1" t="s">
        <v>15</v>
      </c>
    </row>
    <row r="2" spans="1:2" x14ac:dyDescent="0.25">
      <c r="A2" t="s">
        <v>14</v>
      </c>
      <c r="B2" t="s">
        <v>6</v>
      </c>
    </row>
    <row r="3" spans="1:2" x14ac:dyDescent="0.25">
      <c r="A3" s="2">
        <v>42005</v>
      </c>
      <c r="B3" s="6">
        <v>105.8</v>
      </c>
    </row>
    <row r="4" spans="1:2" x14ac:dyDescent="0.25">
      <c r="A4" s="2">
        <v>42036</v>
      </c>
      <c r="B4" s="6">
        <v>105.7</v>
      </c>
    </row>
    <row r="5" spans="1:2" x14ac:dyDescent="0.25">
      <c r="A5" s="2">
        <v>42064</v>
      </c>
      <c r="B5" s="6">
        <v>105.8</v>
      </c>
    </row>
    <row r="6" spans="1:2" x14ac:dyDescent="0.25">
      <c r="A6" s="2">
        <v>42095</v>
      </c>
      <c r="B6" s="6">
        <v>105.4</v>
      </c>
    </row>
    <row r="7" spans="1:2" x14ac:dyDescent="0.25">
      <c r="A7" s="2">
        <v>42125</v>
      </c>
      <c r="B7" s="6">
        <v>105.8</v>
      </c>
    </row>
    <row r="8" spans="1:2" x14ac:dyDescent="0.25">
      <c r="A8" s="2">
        <v>42156</v>
      </c>
      <c r="B8" s="6">
        <v>106.2</v>
      </c>
    </row>
    <row r="9" spans="1:2" x14ac:dyDescent="0.25">
      <c r="A9" s="2">
        <v>42186</v>
      </c>
      <c r="B9" s="6">
        <v>106</v>
      </c>
    </row>
    <row r="10" spans="1:2" x14ac:dyDescent="0.25">
      <c r="A10" s="2">
        <v>42217</v>
      </c>
      <c r="B10" s="6">
        <v>105.3</v>
      </c>
    </row>
    <row r="11" spans="1:2" x14ac:dyDescent="0.25">
      <c r="A11" s="2">
        <v>42248</v>
      </c>
      <c r="B11" s="6">
        <v>105.2</v>
      </c>
    </row>
    <row r="12" spans="1:2" x14ac:dyDescent="0.25">
      <c r="A12" s="2">
        <v>42278</v>
      </c>
      <c r="B12" s="6">
        <v>105.3</v>
      </c>
    </row>
    <row r="13" spans="1:2" x14ac:dyDescent="0.25">
      <c r="A13" s="2">
        <v>42309</v>
      </c>
      <c r="B13" s="6">
        <v>105.3</v>
      </c>
    </row>
    <row r="14" spans="1:2" x14ac:dyDescent="0.25">
      <c r="A14" s="2">
        <v>42339</v>
      </c>
      <c r="B14" s="6">
        <v>105.1</v>
      </c>
    </row>
    <row r="15" spans="1:2" x14ac:dyDescent="0.25">
      <c r="A15" s="2">
        <v>42370</v>
      </c>
      <c r="B15" s="6">
        <v>104.6</v>
      </c>
    </row>
    <row r="16" spans="1:2" x14ac:dyDescent="0.25">
      <c r="A16" s="2">
        <v>42401</v>
      </c>
      <c r="B16" s="6">
        <v>104.2</v>
      </c>
    </row>
    <row r="17" spans="1:2" x14ac:dyDescent="0.25">
      <c r="A17" s="2">
        <v>42430</v>
      </c>
      <c r="B17" s="6">
        <v>103.9</v>
      </c>
    </row>
    <row r="18" spans="1:2" x14ac:dyDescent="0.25">
      <c r="A18" s="2">
        <v>42461</v>
      </c>
      <c r="B18" s="6">
        <v>104.2</v>
      </c>
    </row>
    <row r="19" spans="1:2" x14ac:dyDescent="0.25">
      <c r="A19" s="2">
        <v>42491</v>
      </c>
      <c r="B19" s="6">
        <v>105.5</v>
      </c>
    </row>
    <row r="20" spans="1:2" x14ac:dyDescent="0.25">
      <c r="A20" s="2">
        <v>42522</v>
      </c>
      <c r="B20" s="6">
        <v>105.7</v>
      </c>
    </row>
    <row r="21" spans="1:2" x14ac:dyDescent="0.25">
      <c r="A21" s="2">
        <v>42552</v>
      </c>
      <c r="B21" s="6">
        <v>105.6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Kurs Prognoza</vt:lpstr>
      <vt:lpstr>Kurs Dane</vt:lpstr>
      <vt:lpstr>Inflacja Prognoza</vt:lpstr>
      <vt:lpstr>Inflacja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2016-09-07T20:31:59Z</dcterms:created>
  <dcterms:modified xsi:type="dcterms:W3CDTF">2016-09-08T21:25:23Z</dcterms:modified>
</cp:coreProperties>
</file>