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08" windowWidth="14808" windowHeight="8016" tabRatio="691" firstSheet="8" activeTab="8"/>
  </bookViews>
  <sheets>
    <sheet name="Dot Plot" sheetId="1" state="hidden" r:id="rId1"/>
    <sheet name="1" sheetId="8" state="hidden" r:id="rId2"/>
    <sheet name="2" sheetId="9" state="hidden" r:id="rId3"/>
    <sheet name="3" sheetId="10" state="hidden" r:id="rId4"/>
    <sheet name="4" sheetId="11" state="hidden" r:id="rId5"/>
    <sheet name="5a" sheetId="12" state="hidden" r:id="rId6"/>
    <sheet name="5b" sheetId="13" state="hidden" r:id="rId7"/>
    <sheet name="6" sheetId="18" state="hidden" r:id="rId8"/>
    <sheet name="Punktowy" sheetId="20" r:id="rId9"/>
    <sheet name="DoT PLOT ..." sheetId="3" state="hidden" r:id="rId10"/>
    <sheet name="DoT PLOT ... pionowo" sheetId="4" state="hidden" r:id="rId11"/>
    <sheet name="Kropkowy histogram" sheetId="5" state="hidden" r:id="rId12"/>
    <sheet name="podsumowanie" sheetId="19" state="hidden" r:id="rId13"/>
  </sheets>
  <definedNames>
    <definedName name="Profits" localSheetId="2">'2'!$D$2:$D$32</definedName>
    <definedName name="Profits" localSheetId="3">'3'!$D$2:$D$32</definedName>
    <definedName name="Profits" localSheetId="4">'4'!$D$2:$D$32</definedName>
    <definedName name="Profits" localSheetId="7">'6'!#REF!</definedName>
    <definedName name="Przychód" localSheetId="8">Punktowy!$B$2:$B$32</definedName>
    <definedName name="Revenue" localSheetId="2">'2'!$C$2:$C$32</definedName>
    <definedName name="Revenue" localSheetId="3">'3'!$C$2:$C$32</definedName>
    <definedName name="Revenue" localSheetId="4">'4'!$C$2:$C$32</definedName>
    <definedName name="Revenue" localSheetId="7">'6'!$C$2:$C$32</definedName>
    <definedName name="Zysk" localSheetId="8">Punktowy!$C$2:$C$32</definedName>
  </definedNames>
  <calcPr calcId="152511"/>
</workbook>
</file>

<file path=xl/calcChain.xml><?xml version="1.0" encoding="utf-8"?>
<calcChain xmlns="http://schemas.openxmlformats.org/spreadsheetml/2006/main">
  <c r="E9" i="20" l="1"/>
  <c r="E4" i="20" l="1"/>
  <c r="E5" i="20"/>
  <c r="E6" i="20"/>
  <c r="E7" i="20"/>
  <c r="E8" i="20"/>
  <c r="E10" i="20"/>
  <c r="E11" i="20"/>
  <c r="E12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2" i="20"/>
  <c r="E3" i="20"/>
  <c r="R2" i="11"/>
  <c r="F2" i="11"/>
  <c r="F3" i="11" s="1"/>
  <c r="F4" i="11" s="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B2" i="18"/>
  <c r="B3" i="18"/>
  <c r="B4" i="18"/>
  <c r="B5" i="18"/>
  <c r="B6" i="18"/>
  <c r="B7" i="18"/>
  <c r="B8" i="18"/>
  <c r="B9" i="18"/>
  <c r="B21" i="13"/>
  <c r="C21" i="13"/>
  <c r="B22" i="13"/>
  <c r="C22" i="13"/>
  <c r="B23" i="13"/>
  <c r="C23" i="13"/>
  <c r="C20" i="13"/>
  <c r="B20" i="13"/>
  <c r="B13" i="13"/>
  <c r="C13" i="13"/>
  <c r="B14" i="13"/>
  <c r="C14" i="13"/>
  <c r="B15" i="13"/>
  <c r="C15" i="13"/>
  <c r="C12" i="13"/>
  <c r="B12" i="13"/>
  <c r="D3" i="10"/>
  <c r="B16" i="10"/>
  <c r="B19" i="10"/>
  <c r="B26" i="10"/>
  <c r="B5" i="10"/>
  <c r="B25" i="10"/>
  <c r="B15" i="10"/>
  <c r="B27" i="10"/>
  <c r="B10" i="10"/>
  <c r="B21" i="10"/>
  <c r="B22" i="10"/>
  <c r="B18" i="10"/>
  <c r="B24" i="10"/>
  <c r="B13" i="10"/>
  <c r="B17" i="10"/>
  <c r="B32" i="10"/>
  <c r="B11" i="10"/>
  <c r="B8" i="10"/>
  <c r="B14" i="10"/>
  <c r="B30" i="10"/>
  <c r="B7" i="10"/>
  <c r="B31" i="10"/>
  <c r="B4" i="10"/>
  <c r="B6" i="10"/>
  <c r="B2" i="10"/>
  <c r="B9" i="10"/>
  <c r="B20" i="10"/>
  <c r="B28" i="10"/>
  <c r="B12" i="10"/>
  <c r="B29" i="10"/>
  <c r="B23" i="10"/>
  <c r="B3" i="10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4" i="5" l="1"/>
  <c r="B35" i="5"/>
  <c r="B31" i="5"/>
  <c r="B32" i="5"/>
  <c r="B33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2" i="5"/>
  <c r="B3" i="5"/>
  <c r="B4" i="5"/>
  <c r="B5" i="5"/>
  <c r="B6" i="5"/>
  <c r="B7" i="5"/>
  <c r="B8" i="5"/>
  <c r="B9" i="5"/>
  <c r="B10" i="5"/>
  <c r="B11" i="5"/>
  <c r="B1" i="5"/>
  <c r="F3" i="4"/>
  <c r="F2" i="4" s="1"/>
  <c r="G3" i="4"/>
  <c r="G2" i="4" s="1"/>
  <c r="H3" i="4"/>
  <c r="H2" i="4" s="1"/>
  <c r="I3" i="4"/>
  <c r="I2" i="4" s="1"/>
  <c r="J3" i="4"/>
  <c r="J2" i="4" s="1"/>
  <c r="K3" i="4"/>
  <c r="K2" i="4" s="1"/>
  <c r="L3" i="4"/>
  <c r="L2" i="4" s="1"/>
  <c r="E3" i="4"/>
  <c r="E2" i="4" s="1"/>
  <c r="E2" i="3" a="1"/>
  <c r="E2" i="3" s="1"/>
  <c r="F2" i="3" s="1"/>
  <c r="E9" i="3" l="1"/>
  <c r="F9" i="3" s="1"/>
  <c r="E7" i="3"/>
  <c r="F7" i="3" s="1"/>
  <c r="E5" i="3"/>
  <c r="F5" i="3" s="1"/>
  <c r="E3" i="3"/>
  <c r="F3" i="3" s="1"/>
  <c r="E8" i="3"/>
  <c r="F8" i="3" s="1"/>
  <c r="E6" i="3"/>
  <c r="F6" i="3" s="1"/>
  <c r="E4" i="3"/>
  <c r="F4" i="3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</calcChain>
</file>

<file path=xl/sharedStrings.xml><?xml version="1.0" encoding="utf-8"?>
<sst xmlns="http://schemas.openxmlformats.org/spreadsheetml/2006/main" count="356" uniqueCount="88">
  <si>
    <t>Oddział 1</t>
  </si>
  <si>
    <t>Oddział 2</t>
  </si>
  <si>
    <t>Oddział 3</t>
  </si>
  <si>
    <t>Oddział 4</t>
  </si>
  <si>
    <t>Oddział 5</t>
  </si>
  <si>
    <t>Oddział 6</t>
  </si>
  <si>
    <t>Oddział 7</t>
  </si>
  <si>
    <t>Oddział 8</t>
  </si>
  <si>
    <t>Oddział 9</t>
  </si>
  <si>
    <t>Oddział 10</t>
  </si>
  <si>
    <t>Oddział 11</t>
  </si>
  <si>
    <t>Oddział 12</t>
  </si>
  <si>
    <t>Oddział 13</t>
  </si>
  <si>
    <t>Oddział 14</t>
  </si>
  <si>
    <t>Oddział 15</t>
  </si>
  <si>
    <t>Oddział 16</t>
  </si>
  <si>
    <t>Oddział 17</t>
  </si>
  <si>
    <t>Oddział 18</t>
  </si>
  <si>
    <t>Oddział 19</t>
  </si>
  <si>
    <t>Oddział 20</t>
  </si>
  <si>
    <t>Oddział 21</t>
  </si>
  <si>
    <t>Oddział 22</t>
  </si>
  <si>
    <t>Oddział 23</t>
  </si>
  <si>
    <t>Oddział 24</t>
  </si>
  <si>
    <t>Oddział 25</t>
  </si>
  <si>
    <t>Oddział 26</t>
  </si>
  <si>
    <t>Oddział 27</t>
  </si>
  <si>
    <t>Oddział 28</t>
  </si>
  <si>
    <t>Oddział 29</t>
  </si>
  <si>
    <t>Oddział 30</t>
  </si>
  <si>
    <t>Oddział 31</t>
  </si>
  <si>
    <t>Przychód</t>
  </si>
  <si>
    <t>Koszt</t>
  </si>
  <si>
    <t>Oddział</t>
  </si>
  <si>
    <t>2. Co to jest wykres kropkowy (ang. dot plot)? - na podstawie Wiki + przykłady - są tu 2 typy dot plotów, jeden Clevlandowy jest szczegółowo opisany tu: http://www.b-eye-network.com/newsletters/ben/2468 i na nim się skup. Drugi WIlkinsonowy jest takim innym histogramem i możesz go powiązać z artykułem o histogramie</t>
  </si>
  <si>
    <t>3. Jak stworzyć wykres kropkowy w Excelu - 3 sposoby:</t>
  </si>
  <si>
    <t> a. http://stephanieevergreen.com/easy-dot-plots-in-excel/</t>
  </si>
  <si>
    <t> b. http://exceluser.com/excel_dashboards/dotplot.htm</t>
  </si>
  <si>
    <r>
      <t xml:space="preserve">4. Jak stworzyć wykres kropkowy częstotliwości  w Excelu - czyli ten Wilkinsonowy- </t>
    </r>
    <r>
      <rPr>
        <sz val="12"/>
        <color rgb="FF0000FF"/>
        <rFont val="Times New Roman"/>
        <family val="1"/>
        <charset val="238"/>
      </rPr>
      <t>http://www.vertex42.com/ExcelArticles/dot-plot.html</t>
    </r>
    <r>
      <rPr>
        <sz val="12"/>
        <color theme="1"/>
        <rFont val="Times New Roman"/>
        <family val="1"/>
        <charset val="238"/>
      </rPr>
      <t xml:space="preserve"> - jako tekst oraz jako wykres: </t>
    </r>
    <r>
      <rPr>
        <sz val="12"/>
        <color rgb="FF0000FF"/>
        <rFont val="Times New Roman"/>
        <family val="1"/>
        <charset val="238"/>
      </rPr>
      <t>http://peltiertech.com/Excel/Charts/Histogram.html</t>
    </r>
    <r>
      <rPr>
        <sz val="12"/>
        <color theme="1"/>
        <rFont val="Times New Roman"/>
        <family val="1"/>
        <charset val="238"/>
      </rPr>
      <t xml:space="preserve"> </t>
    </r>
  </si>
  <si>
    <t>Nr Przesyłki</t>
  </si>
  <si>
    <t>Czas realizacji zamówienia - dni</t>
  </si>
  <si>
    <t>Przesyłka 7</t>
  </si>
  <si>
    <t>Przesyłka 1</t>
  </si>
  <si>
    <t>Przesyłka 20</t>
  </si>
  <si>
    <t>Przesyłka 10</t>
  </si>
  <si>
    <t>Przesyłka 21</t>
  </si>
  <si>
    <t>Przesyłka 27</t>
  </si>
  <si>
    <t>Przesyłka 29</t>
  </si>
  <si>
    <t>Przesyłka 3</t>
  </si>
  <si>
    <t>Przesyłka 22</t>
  </si>
  <si>
    <t>Przesyłka 30</t>
  </si>
  <si>
    <t>Przesyłka 14</t>
  </si>
  <si>
    <t>Przesyłka 26</t>
  </si>
  <si>
    <t>Przesyłka 17</t>
  </si>
  <si>
    <t>Przesyłka 2</t>
  </si>
  <si>
    <t>Przesyłka 15</t>
  </si>
  <si>
    <t>Przesyłka 23</t>
  </si>
  <si>
    <t>Przesyłka 6</t>
  </si>
  <si>
    <t>Przesyłka 8</t>
  </si>
  <si>
    <t>Przesyłka 25</t>
  </si>
  <si>
    <t>Przesyłka 18</t>
  </si>
  <si>
    <t>Przesyłka 11</t>
  </si>
  <si>
    <t>Przesyłka 5</t>
  </si>
  <si>
    <t>Przesyłka 9</t>
  </si>
  <si>
    <t>Przesyłka 24</t>
  </si>
  <si>
    <t>Przesyłka 28</t>
  </si>
  <si>
    <t>Przesyłka 16</t>
  </si>
  <si>
    <t>Przesyłka 19</t>
  </si>
  <si>
    <t>Przesyłka 12</t>
  </si>
  <si>
    <t>Przesyłka 13</t>
  </si>
  <si>
    <t>Przesyłka 4</t>
  </si>
  <si>
    <t>ten arkusz 1H, 5minut, w jakim czasie pisać</t>
  </si>
  <si>
    <t>pozycja</t>
  </si>
  <si>
    <t>krok</t>
  </si>
  <si>
    <t>Zysk</t>
  </si>
  <si>
    <t>MaxMin</t>
  </si>
  <si>
    <t>Miasto</t>
  </si>
  <si>
    <t>Koszty z tytułu umowy o pracę</t>
  </si>
  <si>
    <t>Koszty z tytułu premii</t>
  </si>
  <si>
    <t>Warszawa</t>
  </si>
  <si>
    <t>Sprzedaż</t>
  </si>
  <si>
    <t>Administracja</t>
  </si>
  <si>
    <t>Księgowość</t>
  </si>
  <si>
    <t>Kraków</t>
  </si>
  <si>
    <t>Poznań</t>
  </si>
  <si>
    <t>Management</t>
  </si>
  <si>
    <t>H</t>
  </si>
  <si>
    <t>Pozycja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</si>
</sst>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vertical="center"/>
    </xf>
    <xf numFmtId="0" fontId="0" fillId="0" borderId="0" xfId="0" applyAlignment="1">
      <alignment textRotation="90"/>
    </xf>
    <xf numFmtId="3" fontId="0" fillId="0" borderId="0" xfId="0" applyNumberFormat="1" applyAlignment="1">
      <alignment horizontal="center" textRotation="90"/>
    </xf>
    <xf numFmtId="0" fontId="0" fillId="0" borderId="0" xfId="0" applyAlignment="1">
      <alignment horizontal="left" textRotation="90"/>
    </xf>
    <xf numFmtId="3" fontId="0" fillId="0" borderId="3" xfId="0" applyNumberFormat="1" applyBorder="1" applyAlignment="1">
      <alignment horizontal="center" vertical="center"/>
    </xf>
    <xf numFmtId="0" fontId="5" fillId="2" borderId="0" xfId="2" applyFill="1" applyAlignment="1">
      <alignment wrapText="1"/>
    </xf>
    <xf numFmtId="0" fontId="5" fillId="0" borderId="0" xfId="2"/>
    <xf numFmtId="4" fontId="5" fillId="0" borderId="0" xfId="2" applyNumberFormat="1"/>
    <xf numFmtId="1" fontId="0" fillId="0" borderId="0" xfId="0" applyNumberFormat="1"/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2" fillId="3" borderId="0" xfId="1" applyFill="1" applyBorder="1" applyAlignment="1">
      <alignment vertical="center"/>
    </xf>
    <xf numFmtId="0" fontId="2" fillId="3" borderId="0" xfId="1" applyFill="1" applyBorder="1"/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4" fontId="0" fillId="0" borderId="0" xfId="0" applyNumberFormat="1"/>
    <xf numFmtId="0" fontId="6" fillId="0" borderId="0" xfId="0" applyFont="1"/>
    <xf numFmtId="0" fontId="0" fillId="0" borderId="0" xfId="0" quotePrefix="1"/>
  </cellXfs>
  <cellStyles count="3">
    <cellStyle name="Hiperłącze" xfId="1" builtinId="8"/>
    <cellStyle name="Normalny" xfId="0" builtinId="0"/>
    <cellStyle name="Normalny 2" xfId="2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5138645052546124E-2"/>
          <c:y val="9.2006192564859882E-2"/>
          <c:w val="0.90122094551265031"/>
          <c:h val="0.696649288003491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'Dot Plot'!$B$1</c:f>
              <c:strCache>
                <c:ptCount val="1"/>
                <c:pt idx="0">
                  <c:v>Przychód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'Dot Plot'!$A$2:$A$7</c:f>
              <c:strCache>
                <c:ptCount val="6"/>
                <c:pt idx="0">
                  <c:v>Oddział 1</c:v>
                </c:pt>
                <c:pt idx="1">
                  <c:v>Oddział 2</c:v>
                </c:pt>
                <c:pt idx="2">
                  <c:v>Oddział 3</c:v>
                </c:pt>
                <c:pt idx="3">
                  <c:v>Oddział 4</c:v>
                </c:pt>
                <c:pt idx="4">
                  <c:v>Oddział 5</c:v>
                </c:pt>
                <c:pt idx="5">
                  <c:v>Oddział 6</c:v>
                </c:pt>
              </c:strCache>
            </c:strRef>
          </c:xVal>
          <c:yVal>
            <c:numRef>
              <c:f>'Dot Plot'!$B$2:$B$7</c:f>
              <c:numCache>
                <c:formatCode>General</c:formatCode>
                <c:ptCount val="6"/>
                <c:pt idx="0">
                  <c:v>321316.3358038076</c:v>
                </c:pt>
                <c:pt idx="1">
                  <c:v>567284.13180107938</c:v>
                </c:pt>
                <c:pt idx="2">
                  <c:v>596303.42577952694</c:v>
                </c:pt>
                <c:pt idx="3">
                  <c:v>748003.6608751351</c:v>
                </c:pt>
                <c:pt idx="4">
                  <c:v>174540.42606435073</c:v>
                </c:pt>
                <c:pt idx="5">
                  <c:v>129790.66649290617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10928"/>
        <c:axId val="223011320"/>
      </c:scatterChart>
      <c:valAx>
        <c:axId val="223010928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in"/>
        <c:minorTickMark val="out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3011320"/>
        <c:crosses val="autoZero"/>
        <c:crossBetween val="midCat"/>
      </c:valAx>
      <c:valAx>
        <c:axId val="22301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3010928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63256469063361"/>
          <c:y val="1.3791002483917883E-2"/>
          <c:w val="0.700512687457441"/>
          <c:h val="0.87664773759549319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</c:spPr>
          <c:invertIfNegative val="0"/>
          <c:cat>
            <c:strRef>
              <c:f>'1'!$A$2:$A$32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'1'!$B$2:$B$32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83808"/>
        <c:axId val="269482240"/>
      </c:barChart>
      <c:scatterChart>
        <c:scatterStyle val="lineMarker"/>
        <c:varyColors val="0"/>
        <c:ser>
          <c:idx val="1"/>
          <c:order val="1"/>
          <c:tx>
            <c:v>Profity</c:v>
          </c:tx>
          <c:spPr>
            <a:ln w="28575">
              <a:noFill/>
            </a:ln>
          </c:spPr>
          <c:xVal>
            <c:numRef>
              <c:f>'1'!$C$2:$C$32</c:f>
              <c:numCache>
                <c:formatCode>General</c:formatCode>
                <c:ptCount val="31"/>
                <c:pt idx="0">
                  <c:v>110969.636988306</c:v>
                </c:pt>
                <c:pt idx="1">
                  <c:v>113194.2144970981</c:v>
                </c:pt>
                <c:pt idx="2">
                  <c:v>129790.66649290617</c:v>
                </c:pt>
                <c:pt idx="3">
                  <c:v>165785.80683918376</c:v>
                </c:pt>
                <c:pt idx="4">
                  <c:v>174540.42606435073</c:v>
                </c:pt>
                <c:pt idx="5">
                  <c:v>196612.38348006204</c:v>
                </c:pt>
                <c:pt idx="6">
                  <c:v>232995.48522747893</c:v>
                </c:pt>
                <c:pt idx="7">
                  <c:v>321316.3358038076</c:v>
                </c:pt>
                <c:pt idx="8">
                  <c:v>387651.45230902988</c:v>
                </c:pt>
                <c:pt idx="9">
                  <c:v>399451.87176144548</c:v>
                </c:pt>
                <c:pt idx="10">
                  <c:v>443001.87256316905</c:v>
                </c:pt>
                <c:pt idx="11">
                  <c:v>454036.64634038042</c:v>
                </c:pt>
                <c:pt idx="12">
                  <c:v>460441.46267102606</c:v>
                </c:pt>
                <c:pt idx="13">
                  <c:v>463040.33244260203</c:v>
                </c:pt>
                <c:pt idx="14">
                  <c:v>520667.58210867445</c:v>
                </c:pt>
                <c:pt idx="15">
                  <c:v>529345.88296326762</c:v>
                </c:pt>
                <c:pt idx="16">
                  <c:v>549721.61040241341</c:v>
                </c:pt>
                <c:pt idx="17">
                  <c:v>559895.25235977827</c:v>
                </c:pt>
                <c:pt idx="18">
                  <c:v>567284.13180107938</c:v>
                </c:pt>
                <c:pt idx="19">
                  <c:v>596303.42577952694</c:v>
                </c:pt>
                <c:pt idx="20">
                  <c:v>634114.56224509724</c:v>
                </c:pt>
                <c:pt idx="21">
                  <c:v>637337.14689327637</c:v>
                </c:pt>
                <c:pt idx="22">
                  <c:v>720112.48262718809</c:v>
                </c:pt>
                <c:pt idx="23">
                  <c:v>724947.41944624658</c:v>
                </c:pt>
                <c:pt idx="24">
                  <c:v>748003.6608751351</c:v>
                </c:pt>
                <c:pt idx="25">
                  <c:v>770133.0108751806</c:v>
                </c:pt>
                <c:pt idx="26">
                  <c:v>845126.33019866259</c:v>
                </c:pt>
                <c:pt idx="27">
                  <c:v>892356.46219563973</c:v>
                </c:pt>
                <c:pt idx="28">
                  <c:v>935956.46138089721</c:v>
                </c:pt>
                <c:pt idx="29">
                  <c:v>963371.34596374002</c:v>
                </c:pt>
                <c:pt idx="30">
                  <c:v>988126.66454125778</c:v>
                </c:pt>
              </c:numCache>
            </c:numRef>
          </c:xVal>
          <c:yVal>
            <c:numRef>
              <c:f>'1'!$E$2:$E$32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ser>
          <c:idx val="2"/>
          <c:order val="2"/>
          <c:tx>
            <c:v>Zysk</c:v>
          </c:tx>
          <c:spPr>
            <a:ln w="28575">
              <a:noFill/>
            </a:ln>
          </c:spPr>
          <c:marker>
            <c:symbol val="diamond"/>
            <c:size val="7"/>
          </c:marker>
          <c:xVal>
            <c:numRef>
              <c:f>'1'!$D$2:$D$32</c:f>
              <c:numCache>
                <c:formatCode>General</c:formatCode>
                <c:ptCount val="31"/>
                <c:pt idx="0">
                  <c:v>47095.643840228367</c:v>
                </c:pt>
                <c:pt idx="1">
                  <c:v>48847.556645697216</c:v>
                </c:pt>
                <c:pt idx="2">
                  <c:v>54410.808861884354</c:v>
                </c:pt>
                <c:pt idx="3">
                  <c:v>72257.31828557582</c:v>
                </c:pt>
                <c:pt idx="4">
                  <c:v>74244.07178095814</c:v>
                </c:pt>
                <c:pt idx="5">
                  <c:v>79108.171228716907</c:v>
                </c:pt>
                <c:pt idx="6">
                  <c:v>79140.75477981921</c:v>
                </c:pt>
                <c:pt idx="7">
                  <c:v>84377.905037513512</c:v>
                </c:pt>
                <c:pt idx="8">
                  <c:v>95521.036938945195</c:v>
                </c:pt>
                <c:pt idx="9">
                  <c:v>128731.61220497676</c:v>
                </c:pt>
                <c:pt idx="10">
                  <c:v>163592.18530704777</c:v>
                </c:pt>
                <c:pt idx="11">
                  <c:v>193339.87102766286</c:v>
                </c:pt>
                <c:pt idx="12">
                  <c:v>199057.23951114915</c:v>
                </c:pt>
                <c:pt idx="13">
                  <c:v>213879.3594195917</c:v>
                </c:pt>
                <c:pt idx="14">
                  <c:v>228624.31574657638</c:v>
                </c:pt>
                <c:pt idx="15">
                  <c:v>247651.69392583697</c:v>
                </c:pt>
                <c:pt idx="16">
                  <c:v>266577.41320574487</c:v>
                </c:pt>
                <c:pt idx="17">
                  <c:v>273693.83580761938</c:v>
                </c:pt>
                <c:pt idx="18">
                  <c:v>289314.95239935355</c:v>
                </c:pt>
                <c:pt idx="19">
                  <c:v>316741.58598204522</c:v>
                </c:pt>
                <c:pt idx="20">
                  <c:v>317853.52882134472</c:v>
                </c:pt>
                <c:pt idx="21">
                  <c:v>328260.09127442975</c:v>
                </c:pt>
                <c:pt idx="22">
                  <c:v>337931.12692058855</c:v>
                </c:pt>
                <c:pt idx="23">
                  <c:v>371029.806618765</c:v>
                </c:pt>
                <c:pt idx="24">
                  <c:v>380934.02509429929</c:v>
                </c:pt>
                <c:pt idx="25">
                  <c:v>392277.28513380769</c:v>
                </c:pt>
                <c:pt idx="26">
                  <c:v>410071.0654100005</c:v>
                </c:pt>
                <c:pt idx="27">
                  <c:v>422787.59574375639</c:v>
                </c:pt>
                <c:pt idx="28">
                  <c:v>426501.46413062391</c:v>
                </c:pt>
                <c:pt idx="29">
                  <c:v>470858.92171556765</c:v>
                </c:pt>
                <c:pt idx="30">
                  <c:v>482380.06857309985</c:v>
                </c:pt>
              </c:numCache>
            </c:numRef>
          </c:xVal>
          <c:yVal>
            <c:numRef>
              <c:f>'1'!$E$2:$E$32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484200"/>
        <c:axId val="269484984"/>
      </c:scatterChart>
      <c:catAx>
        <c:axId val="2694838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2240"/>
        <c:crosses val="autoZero"/>
        <c:auto val="1"/>
        <c:lblAlgn val="ctr"/>
        <c:lblOffset val="100"/>
        <c:noMultiLvlLbl val="0"/>
      </c:catAx>
      <c:valAx>
        <c:axId val="269482240"/>
        <c:scaling>
          <c:orientation val="minMax"/>
          <c:max val="1000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3808"/>
        <c:crosses val="autoZero"/>
        <c:crossBetween val="between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69484984"/>
        <c:scaling>
          <c:orientation val="minMax"/>
          <c:max val="3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4200"/>
        <c:crosses val="max"/>
        <c:crossBetween val="midCat"/>
      </c:valAx>
      <c:valAx>
        <c:axId val="26948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484984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270670089423253"/>
          <c:y val="0.95178985688156026"/>
          <c:w val="0.27450292205484678"/>
          <c:h val="4.7832368373616554E-2"/>
        </c:manualLayout>
      </c:layout>
      <c:overlay val="0"/>
      <c:txPr>
        <a:bodyPr/>
        <a:lstStyle/>
        <a:p>
          <a:pPr>
            <a:defRPr lang="pl-PL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63256469063361"/>
          <c:y val="1.3791002483917883E-2"/>
          <c:w val="0.7887635584949757"/>
          <c:h val="0.87664773759549386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</c:spPr>
          <c:invertIfNegative val="0"/>
          <c:cat>
            <c:strRef>
              <c:f>'1'!$A$2:$A$32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'1'!$B$2:$B$32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87336"/>
        <c:axId val="269482632"/>
      </c:barChart>
      <c:scatterChart>
        <c:scatterStyle val="lineMarker"/>
        <c:varyColors val="0"/>
        <c:ser>
          <c:idx val="1"/>
          <c:order val="1"/>
          <c:tx>
            <c:v>Profity</c:v>
          </c:tx>
          <c:spPr>
            <a:ln w="28575">
              <a:noFill/>
            </a:ln>
          </c:spPr>
          <c:xVal>
            <c:numRef>
              <c:f>'1'!$C$2:$C$32</c:f>
              <c:numCache>
                <c:formatCode>General</c:formatCode>
                <c:ptCount val="31"/>
                <c:pt idx="0">
                  <c:v>110969.636988306</c:v>
                </c:pt>
                <c:pt idx="1">
                  <c:v>113194.2144970981</c:v>
                </c:pt>
                <c:pt idx="2">
                  <c:v>129790.66649290617</c:v>
                </c:pt>
                <c:pt idx="3">
                  <c:v>165785.80683918376</c:v>
                </c:pt>
                <c:pt idx="4">
                  <c:v>174540.42606435073</c:v>
                </c:pt>
                <c:pt idx="5">
                  <c:v>196612.38348006204</c:v>
                </c:pt>
                <c:pt idx="6">
                  <c:v>232995.48522747893</c:v>
                </c:pt>
                <c:pt idx="7">
                  <c:v>321316.3358038076</c:v>
                </c:pt>
                <c:pt idx="8">
                  <c:v>387651.45230902988</c:v>
                </c:pt>
                <c:pt idx="9">
                  <c:v>399451.87176144548</c:v>
                </c:pt>
                <c:pt idx="10">
                  <c:v>443001.87256316905</c:v>
                </c:pt>
                <c:pt idx="11">
                  <c:v>454036.64634038042</c:v>
                </c:pt>
                <c:pt idx="12">
                  <c:v>460441.46267102606</c:v>
                </c:pt>
                <c:pt idx="13">
                  <c:v>463040.33244260203</c:v>
                </c:pt>
                <c:pt idx="14">
                  <c:v>520667.58210867445</c:v>
                </c:pt>
                <c:pt idx="15">
                  <c:v>529345.88296326762</c:v>
                </c:pt>
                <c:pt idx="16">
                  <c:v>549721.61040241341</c:v>
                </c:pt>
                <c:pt idx="17">
                  <c:v>559895.25235977827</c:v>
                </c:pt>
                <c:pt idx="18">
                  <c:v>567284.13180107938</c:v>
                </c:pt>
                <c:pt idx="19">
                  <c:v>596303.42577952694</c:v>
                </c:pt>
                <c:pt idx="20">
                  <c:v>634114.56224509724</c:v>
                </c:pt>
                <c:pt idx="21">
                  <c:v>637337.14689327637</c:v>
                </c:pt>
                <c:pt idx="22">
                  <c:v>720112.48262718809</c:v>
                </c:pt>
                <c:pt idx="23">
                  <c:v>724947.41944624658</c:v>
                </c:pt>
                <c:pt idx="24">
                  <c:v>748003.6608751351</c:v>
                </c:pt>
                <c:pt idx="25">
                  <c:v>770133.0108751806</c:v>
                </c:pt>
                <c:pt idx="26">
                  <c:v>845126.33019866259</c:v>
                </c:pt>
                <c:pt idx="27">
                  <c:v>892356.46219563973</c:v>
                </c:pt>
                <c:pt idx="28">
                  <c:v>935956.46138089721</c:v>
                </c:pt>
                <c:pt idx="29">
                  <c:v>963371.34596374002</c:v>
                </c:pt>
                <c:pt idx="30">
                  <c:v>988126.66454125778</c:v>
                </c:pt>
              </c:numCache>
            </c:numRef>
          </c:xVal>
          <c:yVal>
            <c:numRef>
              <c:f>'1'!$E$2:$E$32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ser>
          <c:idx val="2"/>
          <c:order val="2"/>
          <c:tx>
            <c:v>Zysk</c:v>
          </c:tx>
          <c:spPr>
            <a:ln w="28575">
              <a:noFill/>
            </a:ln>
          </c:spPr>
          <c:marker>
            <c:symbol val="diamond"/>
            <c:size val="7"/>
          </c:marker>
          <c:xVal>
            <c:numRef>
              <c:f>'1'!$D$2:$D$32</c:f>
              <c:numCache>
                <c:formatCode>General</c:formatCode>
                <c:ptCount val="31"/>
                <c:pt idx="0">
                  <c:v>47095.643840228367</c:v>
                </c:pt>
                <c:pt idx="1">
                  <c:v>48847.556645697216</c:v>
                </c:pt>
                <c:pt idx="2">
                  <c:v>54410.808861884354</c:v>
                </c:pt>
                <c:pt idx="3">
                  <c:v>72257.31828557582</c:v>
                </c:pt>
                <c:pt idx="4">
                  <c:v>74244.07178095814</c:v>
                </c:pt>
                <c:pt idx="5">
                  <c:v>79108.171228716907</c:v>
                </c:pt>
                <c:pt idx="6">
                  <c:v>79140.75477981921</c:v>
                </c:pt>
                <c:pt idx="7">
                  <c:v>84377.905037513512</c:v>
                </c:pt>
                <c:pt idx="8">
                  <c:v>95521.036938945195</c:v>
                </c:pt>
                <c:pt idx="9">
                  <c:v>128731.61220497676</c:v>
                </c:pt>
                <c:pt idx="10">
                  <c:v>163592.18530704777</c:v>
                </c:pt>
                <c:pt idx="11">
                  <c:v>193339.87102766286</c:v>
                </c:pt>
                <c:pt idx="12">
                  <c:v>199057.23951114915</c:v>
                </c:pt>
                <c:pt idx="13">
                  <c:v>213879.3594195917</c:v>
                </c:pt>
                <c:pt idx="14">
                  <c:v>228624.31574657638</c:v>
                </c:pt>
                <c:pt idx="15">
                  <c:v>247651.69392583697</c:v>
                </c:pt>
                <c:pt idx="16">
                  <c:v>266577.41320574487</c:v>
                </c:pt>
                <c:pt idx="17">
                  <c:v>273693.83580761938</c:v>
                </c:pt>
                <c:pt idx="18">
                  <c:v>289314.95239935355</c:v>
                </c:pt>
                <c:pt idx="19">
                  <c:v>316741.58598204522</c:v>
                </c:pt>
                <c:pt idx="20">
                  <c:v>317853.52882134472</c:v>
                </c:pt>
                <c:pt idx="21">
                  <c:v>328260.09127442975</c:v>
                </c:pt>
                <c:pt idx="22">
                  <c:v>337931.12692058855</c:v>
                </c:pt>
                <c:pt idx="23">
                  <c:v>371029.806618765</c:v>
                </c:pt>
                <c:pt idx="24">
                  <c:v>380934.02509429929</c:v>
                </c:pt>
                <c:pt idx="25">
                  <c:v>392277.28513380769</c:v>
                </c:pt>
                <c:pt idx="26">
                  <c:v>410071.0654100005</c:v>
                </c:pt>
                <c:pt idx="27">
                  <c:v>422787.59574375639</c:v>
                </c:pt>
                <c:pt idx="28">
                  <c:v>426501.46413062391</c:v>
                </c:pt>
                <c:pt idx="29">
                  <c:v>470858.92171556765</c:v>
                </c:pt>
                <c:pt idx="30">
                  <c:v>482380.06857309985</c:v>
                </c:pt>
              </c:numCache>
            </c:numRef>
          </c:xVal>
          <c:yVal>
            <c:numRef>
              <c:f>'1'!$E$2:$E$32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481456"/>
        <c:axId val="269485768"/>
      </c:scatterChart>
      <c:catAx>
        <c:axId val="2694873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2632"/>
        <c:crosses val="autoZero"/>
        <c:auto val="1"/>
        <c:lblAlgn val="ctr"/>
        <c:lblOffset val="100"/>
        <c:noMultiLvlLbl val="0"/>
      </c:catAx>
      <c:valAx>
        <c:axId val="269482632"/>
        <c:scaling>
          <c:orientation val="minMax"/>
          <c:max val="1000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7336"/>
        <c:crosses val="autoZero"/>
        <c:crossBetween val="between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69485768"/>
        <c:scaling>
          <c:orientation val="minMax"/>
          <c:max val="3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269481456"/>
        <c:crosses val="max"/>
        <c:crossBetween val="midCat"/>
      </c:valAx>
      <c:valAx>
        <c:axId val="26948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485768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270670089423276"/>
          <c:y val="0.9517898568815607"/>
          <c:w val="0.274502922054847"/>
          <c:h val="4.7832368373616554E-2"/>
        </c:manualLayout>
      </c:layout>
      <c:overlay val="0"/>
      <c:txPr>
        <a:bodyPr/>
        <a:lstStyle/>
        <a:p>
          <a:pPr>
            <a:defRPr lang="pl-PL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pl-PL"/>
          </a:pPr>
          <a:endParaRPr lang="pl-P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</c:spPr>
          <c:invertIfNegative val="0"/>
          <c:cat>
            <c:strRef>
              <c:f>'1'!$A$2:$A$32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'1'!$B$2:$B$32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85376"/>
        <c:axId val="269483024"/>
      </c:barChart>
      <c:scatterChart>
        <c:scatterStyle val="lineMarker"/>
        <c:varyColors val="0"/>
        <c:ser>
          <c:idx val="1"/>
          <c:order val="1"/>
          <c:tx>
            <c:v>Profity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</c:spPr>
          </c:marker>
          <c:xVal>
            <c:numRef>
              <c:f>'1'!$C$2:$C$32</c:f>
              <c:numCache>
                <c:formatCode>General</c:formatCode>
                <c:ptCount val="31"/>
                <c:pt idx="0">
                  <c:v>110969.636988306</c:v>
                </c:pt>
                <c:pt idx="1">
                  <c:v>113194.2144970981</c:v>
                </c:pt>
                <c:pt idx="2">
                  <c:v>129790.66649290617</c:v>
                </c:pt>
                <c:pt idx="3">
                  <c:v>165785.80683918376</c:v>
                </c:pt>
                <c:pt idx="4">
                  <c:v>174540.42606435073</c:v>
                </c:pt>
                <c:pt idx="5">
                  <c:v>196612.38348006204</c:v>
                </c:pt>
                <c:pt idx="6">
                  <c:v>232995.48522747893</c:v>
                </c:pt>
                <c:pt idx="7">
                  <c:v>321316.3358038076</c:v>
                </c:pt>
                <c:pt idx="8">
                  <c:v>387651.45230902988</c:v>
                </c:pt>
                <c:pt idx="9">
                  <c:v>399451.87176144548</c:v>
                </c:pt>
                <c:pt idx="10">
                  <c:v>443001.87256316905</c:v>
                </c:pt>
                <c:pt idx="11">
                  <c:v>454036.64634038042</c:v>
                </c:pt>
                <c:pt idx="12">
                  <c:v>460441.46267102606</c:v>
                </c:pt>
                <c:pt idx="13">
                  <c:v>463040.33244260203</c:v>
                </c:pt>
                <c:pt idx="14">
                  <c:v>520667.58210867445</c:v>
                </c:pt>
                <c:pt idx="15">
                  <c:v>529345.88296326762</c:v>
                </c:pt>
                <c:pt idx="16">
                  <c:v>549721.61040241341</c:v>
                </c:pt>
                <c:pt idx="17">
                  <c:v>559895.25235977827</c:v>
                </c:pt>
                <c:pt idx="18">
                  <c:v>567284.13180107938</c:v>
                </c:pt>
                <c:pt idx="19">
                  <c:v>596303.42577952694</c:v>
                </c:pt>
                <c:pt idx="20">
                  <c:v>634114.56224509724</c:v>
                </c:pt>
                <c:pt idx="21">
                  <c:v>637337.14689327637</c:v>
                </c:pt>
                <c:pt idx="22">
                  <c:v>720112.48262718809</c:v>
                </c:pt>
                <c:pt idx="23">
                  <c:v>724947.41944624658</c:v>
                </c:pt>
                <c:pt idx="24">
                  <c:v>748003.6608751351</c:v>
                </c:pt>
                <c:pt idx="25">
                  <c:v>770133.0108751806</c:v>
                </c:pt>
                <c:pt idx="26">
                  <c:v>845126.33019866259</c:v>
                </c:pt>
                <c:pt idx="27">
                  <c:v>892356.46219563973</c:v>
                </c:pt>
                <c:pt idx="28">
                  <c:v>935956.46138089721</c:v>
                </c:pt>
                <c:pt idx="29">
                  <c:v>963371.34596374002</c:v>
                </c:pt>
                <c:pt idx="30">
                  <c:v>988126.66454125778</c:v>
                </c:pt>
              </c:numCache>
            </c:numRef>
          </c:xVal>
          <c:yVal>
            <c:numRef>
              <c:f>'1'!$E$2:$E$32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483416"/>
        <c:axId val="269480280"/>
      </c:scatterChart>
      <c:catAx>
        <c:axId val="26948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3024"/>
        <c:crosses val="autoZero"/>
        <c:auto val="1"/>
        <c:lblAlgn val="ctr"/>
        <c:lblOffset val="100"/>
        <c:noMultiLvlLbl val="0"/>
      </c:catAx>
      <c:valAx>
        <c:axId val="269483024"/>
        <c:scaling>
          <c:orientation val="minMax"/>
          <c:max val="1000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5376"/>
        <c:crosses val="autoZero"/>
        <c:crossBetween val="between"/>
      </c:valAx>
      <c:valAx>
        <c:axId val="269480280"/>
        <c:scaling>
          <c:orientation val="minMax"/>
          <c:max val="30.5"/>
          <c:min val="0"/>
        </c:scaling>
        <c:delete val="1"/>
        <c:axPos val="r"/>
        <c:minorGridlines/>
        <c:numFmt formatCode="General" sourceLinked="1"/>
        <c:majorTickMark val="out"/>
        <c:minorTickMark val="none"/>
        <c:tickLblPos val="nextTo"/>
        <c:crossAx val="269483416"/>
        <c:crosses val="max"/>
        <c:crossBetween val="midCat"/>
      </c:valAx>
      <c:valAx>
        <c:axId val="269483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480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'2'!$C$1</c:f>
              <c:strCache>
                <c:ptCount val="1"/>
                <c:pt idx="0">
                  <c:v>Przychód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'2'!$C$2:$C$32</c:f>
              <c:numCache>
                <c:formatCode>General</c:formatCode>
                <c:ptCount val="31"/>
                <c:pt idx="0">
                  <c:v>110969.636988306</c:v>
                </c:pt>
                <c:pt idx="1">
                  <c:v>113194.2144970981</c:v>
                </c:pt>
                <c:pt idx="2">
                  <c:v>129790.66649290617</c:v>
                </c:pt>
                <c:pt idx="3">
                  <c:v>165785.80683918376</c:v>
                </c:pt>
                <c:pt idx="4">
                  <c:v>174540.42606435073</c:v>
                </c:pt>
                <c:pt idx="5">
                  <c:v>196612.38348006204</c:v>
                </c:pt>
                <c:pt idx="6">
                  <c:v>232995.48522747893</c:v>
                </c:pt>
                <c:pt idx="7">
                  <c:v>321316.3358038076</c:v>
                </c:pt>
                <c:pt idx="8">
                  <c:v>387651.45230902988</c:v>
                </c:pt>
                <c:pt idx="9">
                  <c:v>399451.87176144548</c:v>
                </c:pt>
                <c:pt idx="10">
                  <c:v>443001.87256316905</c:v>
                </c:pt>
                <c:pt idx="11">
                  <c:v>454036.64634038042</c:v>
                </c:pt>
                <c:pt idx="12">
                  <c:v>460441.46267102606</c:v>
                </c:pt>
                <c:pt idx="13">
                  <c:v>463040.33244260203</c:v>
                </c:pt>
                <c:pt idx="14">
                  <c:v>520667.58210867445</c:v>
                </c:pt>
                <c:pt idx="15">
                  <c:v>529345.88296326762</c:v>
                </c:pt>
                <c:pt idx="16">
                  <c:v>549721.61040241341</c:v>
                </c:pt>
                <c:pt idx="17">
                  <c:v>559895.25235977827</c:v>
                </c:pt>
                <c:pt idx="18">
                  <c:v>567284.13180107938</c:v>
                </c:pt>
                <c:pt idx="19">
                  <c:v>596303.42577952694</c:v>
                </c:pt>
                <c:pt idx="20">
                  <c:v>634114.56224509724</c:v>
                </c:pt>
                <c:pt idx="21">
                  <c:v>637337.14689327637</c:v>
                </c:pt>
                <c:pt idx="22">
                  <c:v>720112.48262718809</c:v>
                </c:pt>
                <c:pt idx="23">
                  <c:v>724947.41944624658</c:v>
                </c:pt>
                <c:pt idx="24">
                  <c:v>748003.6608751351</c:v>
                </c:pt>
                <c:pt idx="25">
                  <c:v>770133.0108751806</c:v>
                </c:pt>
                <c:pt idx="26">
                  <c:v>845126.33019866259</c:v>
                </c:pt>
                <c:pt idx="27">
                  <c:v>892356.46219563973</c:v>
                </c:pt>
                <c:pt idx="28">
                  <c:v>935956.46138089721</c:v>
                </c:pt>
                <c:pt idx="29">
                  <c:v>963371.34596374002</c:v>
                </c:pt>
                <c:pt idx="30">
                  <c:v>988126.66454125778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87944"/>
        <c:axId val="269791472"/>
      </c:barChart>
      <c:catAx>
        <c:axId val="269787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91472"/>
        <c:crosses val="autoZero"/>
        <c:auto val="1"/>
        <c:lblAlgn val="ctr"/>
        <c:lblOffset val="100"/>
        <c:noMultiLvlLbl val="0"/>
      </c:catAx>
      <c:valAx>
        <c:axId val="26979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87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74589465324317"/>
          <c:y val="2.3188407721590382E-2"/>
          <c:w val="0.73489021133274379"/>
          <c:h val="0.88459301179545646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</c:spPr>
          <c:invertIfNegative val="0"/>
          <c:cat>
            <c:strRef>
              <c:f>'3'!$A$2:$A$32</c:f>
              <c:strCache>
                <c:ptCount val="31"/>
                <c:pt idx="0">
                  <c:v>Oddział 1</c:v>
                </c:pt>
                <c:pt idx="1">
                  <c:v>Oddział 10</c:v>
                </c:pt>
                <c:pt idx="2">
                  <c:v>Oddział 11</c:v>
                </c:pt>
                <c:pt idx="3">
                  <c:v>Oddział 12</c:v>
                </c:pt>
                <c:pt idx="4">
                  <c:v>Oddział 13</c:v>
                </c:pt>
                <c:pt idx="5">
                  <c:v>Oddział 14</c:v>
                </c:pt>
                <c:pt idx="6">
                  <c:v>Oddział 15</c:v>
                </c:pt>
                <c:pt idx="7">
                  <c:v>Oddział 16</c:v>
                </c:pt>
                <c:pt idx="8">
                  <c:v>Oddział 17</c:v>
                </c:pt>
                <c:pt idx="9">
                  <c:v>Oddział 18</c:v>
                </c:pt>
                <c:pt idx="10">
                  <c:v>Oddział 19</c:v>
                </c:pt>
                <c:pt idx="11">
                  <c:v>Oddział 2</c:v>
                </c:pt>
                <c:pt idx="12">
                  <c:v>Oddział 20</c:v>
                </c:pt>
                <c:pt idx="13">
                  <c:v>Oddział 21</c:v>
                </c:pt>
                <c:pt idx="14">
                  <c:v>Oddział 22</c:v>
                </c:pt>
                <c:pt idx="15">
                  <c:v>Oddział 23</c:v>
                </c:pt>
                <c:pt idx="16">
                  <c:v>Oddział 24</c:v>
                </c:pt>
                <c:pt idx="17">
                  <c:v>Oddział 25</c:v>
                </c:pt>
                <c:pt idx="18">
                  <c:v>Oddział 26</c:v>
                </c:pt>
                <c:pt idx="19">
                  <c:v>Oddział 27</c:v>
                </c:pt>
                <c:pt idx="20">
                  <c:v>Oddział 28</c:v>
                </c:pt>
                <c:pt idx="21">
                  <c:v>Oddział 29</c:v>
                </c:pt>
                <c:pt idx="22">
                  <c:v>Oddział 3</c:v>
                </c:pt>
                <c:pt idx="23">
                  <c:v>Oddział 30</c:v>
                </c:pt>
                <c:pt idx="24">
                  <c:v>Oddział 31</c:v>
                </c:pt>
                <c:pt idx="25">
                  <c:v>Oddział 4</c:v>
                </c:pt>
                <c:pt idx="26">
                  <c:v>Oddział 5</c:v>
                </c:pt>
                <c:pt idx="27">
                  <c:v>Oddział 6</c:v>
                </c:pt>
                <c:pt idx="28">
                  <c:v>Oddział 7</c:v>
                </c:pt>
                <c:pt idx="29">
                  <c:v>Oddział 8</c:v>
                </c:pt>
                <c:pt idx="30">
                  <c:v>Oddział 9</c:v>
                </c:pt>
              </c:strCache>
            </c:strRef>
          </c:cat>
          <c:val>
            <c:numRef>
              <c:f>'3'!$D$2:$D$32</c:f>
              <c:numCache>
                <c:formatCode>General</c:formatCode>
                <c:ptCount val="31"/>
                <c:pt idx="0">
                  <c:v>84377.905037513512</c:v>
                </c:pt>
                <c:pt idx="1">
                  <c:v>-47095.643840228397</c:v>
                </c:pt>
                <c:pt idx="2">
                  <c:v>-128731.61220497701</c:v>
                </c:pt>
                <c:pt idx="3">
                  <c:v>422787.59574375639</c:v>
                </c:pt>
                <c:pt idx="4">
                  <c:v>-80521.036938945195</c:v>
                </c:pt>
                <c:pt idx="5">
                  <c:v>193339.87102766286</c:v>
                </c:pt>
                <c:pt idx="6">
                  <c:v>228624.31574657638</c:v>
                </c:pt>
                <c:pt idx="7">
                  <c:v>79140.75477981921</c:v>
                </c:pt>
                <c:pt idx="8">
                  <c:v>371029.806618765</c:v>
                </c:pt>
                <c:pt idx="9">
                  <c:v>247651.69392583697</c:v>
                </c:pt>
                <c:pt idx="10">
                  <c:v>72257.31828557582</c:v>
                </c:pt>
                <c:pt idx="11">
                  <c:v>289314.95239935355</c:v>
                </c:pt>
                <c:pt idx="12">
                  <c:v>213879.3594195917</c:v>
                </c:pt>
                <c:pt idx="13">
                  <c:v>392277.28513380769</c:v>
                </c:pt>
                <c:pt idx="14">
                  <c:v>482380.06857309985</c:v>
                </c:pt>
                <c:pt idx="15">
                  <c:v>273693.83580761938</c:v>
                </c:pt>
                <c:pt idx="16">
                  <c:v>317853.52882134472</c:v>
                </c:pt>
                <c:pt idx="17">
                  <c:v>470858.92171556765</c:v>
                </c:pt>
                <c:pt idx="18">
                  <c:v>79108.171228716907</c:v>
                </c:pt>
                <c:pt idx="19">
                  <c:v>337931.12692058855</c:v>
                </c:pt>
                <c:pt idx="20">
                  <c:v>328260.09127442975</c:v>
                </c:pt>
                <c:pt idx="21">
                  <c:v>48847.556645697216</c:v>
                </c:pt>
                <c:pt idx="22">
                  <c:v>316741.58598204522</c:v>
                </c:pt>
                <c:pt idx="23">
                  <c:v>410071.0654100005</c:v>
                </c:pt>
                <c:pt idx="24">
                  <c:v>426501.46413062391</c:v>
                </c:pt>
                <c:pt idx="25">
                  <c:v>380934.02509429929</c:v>
                </c:pt>
                <c:pt idx="26">
                  <c:v>74244.07178095814</c:v>
                </c:pt>
                <c:pt idx="27">
                  <c:v>54410.808861884354</c:v>
                </c:pt>
                <c:pt idx="28">
                  <c:v>199057.23951114915</c:v>
                </c:pt>
                <c:pt idx="29">
                  <c:v>163592.18530704777</c:v>
                </c:pt>
                <c:pt idx="30">
                  <c:v>266577.41320574487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84416"/>
        <c:axId val="269788336"/>
      </c:barChart>
      <c:scatterChart>
        <c:scatterStyle val="lineMarker"/>
        <c:varyColors val="0"/>
        <c:ser>
          <c:idx val="1"/>
          <c:order val="1"/>
          <c:tx>
            <c:v>Profity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/>
              </a:solidFill>
            </c:spPr>
          </c:marker>
          <c:xVal>
            <c:numRef>
              <c:f>'3'!$D$2:$D$32</c:f>
              <c:numCache>
                <c:formatCode>General</c:formatCode>
                <c:ptCount val="31"/>
                <c:pt idx="0">
                  <c:v>84377.905037513512</c:v>
                </c:pt>
                <c:pt idx="1">
                  <c:v>-47095.643840228397</c:v>
                </c:pt>
                <c:pt idx="2">
                  <c:v>-128731.61220497701</c:v>
                </c:pt>
                <c:pt idx="3">
                  <c:v>422787.59574375639</c:v>
                </c:pt>
                <c:pt idx="4">
                  <c:v>-80521.036938945195</c:v>
                </c:pt>
                <c:pt idx="5">
                  <c:v>193339.87102766286</c:v>
                </c:pt>
                <c:pt idx="6">
                  <c:v>228624.31574657638</c:v>
                </c:pt>
                <c:pt idx="7">
                  <c:v>79140.75477981921</c:v>
                </c:pt>
                <c:pt idx="8">
                  <c:v>371029.806618765</c:v>
                </c:pt>
                <c:pt idx="9">
                  <c:v>247651.69392583697</c:v>
                </c:pt>
                <c:pt idx="10">
                  <c:v>72257.31828557582</c:v>
                </c:pt>
                <c:pt idx="11">
                  <c:v>289314.95239935355</c:v>
                </c:pt>
                <c:pt idx="12">
                  <c:v>213879.3594195917</c:v>
                </c:pt>
                <c:pt idx="13">
                  <c:v>392277.28513380769</c:v>
                </c:pt>
                <c:pt idx="14">
                  <c:v>482380.06857309985</c:v>
                </c:pt>
                <c:pt idx="15">
                  <c:v>273693.83580761938</c:v>
                </c:pt>
                <c:pt idx="16">
                  <c:v>317853.52882134472</c:v>
                </c:pt>
                <c:pt idx="17">
                  <c:v>470858.92171556765</c:v>
                </c:pt>
                <c:pt idx="18">
                  <c:v>79108.171228716907</c:v>
                </c:pt>
                <c:pt idx="19">
                  <c:v>337931.12692058855</c:v>
                </c:pt>
                <c:pt idx="20">
                  <c:v>328260.09127442975</c:v>
                </c:pt>
                <c:pt idx="21">
                  <c:v>48847.556645697216</c:v>
                </c:pt>
                <c:pt idx="22">
                  <c:v>316741.58598204522</c:v>
                </c:pt>
                <c:pt idx="23">
                  <c:v>410071.0654100005</c:v>
                </c:pt>
                <c:pt idx="24">
                  <c:v>426501.46413062391</c:v>
                </c:pt>
                <c:pt idx="25">
                  <c:v>380934.02509429929</c:v>
                </c:pt>
                <c:pt idx="26">
                  <c:v>74244.07178095814</c:v>
                </c:pt>
                <c:pt idx="27">
                  <c:v>54410.808861884354</c:v>
                </c:pt>
                <c:pt idx="28">
                  <c:v>199057.23951114915</c:v>
                </c:pt>
                <c:pt idx="29">
                  <c:v>163592.18530704777</c:v>
                </c:pt>
                <c:pt idx="30">
                  <c:v>266577.41320574487</c:v>
                </c:pt>
              </c:numCache>
            </c:numRef>
          </c:xVal>
          <c:yVal>
            <c:numRef>
              <c:f>'3'!$E$2:$E$32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789904"/>
        <c:axId val="269788728"/>
      </c:scatterChart>
      <c:catAx>
        <c:axId val="269784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88336"/>
        <c:crossesAt val="-1.0000000000000003E+29"/>
        <c:auto val="1"/>
        <c:lblAlgn val="ctr"/>
        <c:lblOffset val="100"/>
        <c:noMultiLvlLbl val="0"/>
      </c:catAx>
      <c:valAx>
        <c:axId val="269788336"/>
        <c:scaling>
          <c:orientation val="minMax"/>
          <c:max val="500000"/>
          <c:min val="-10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84416"/>
        <c:crosses val="autoZero"/>
        <c:crossBetween val="between"/>
        <c:majorUnit val="100000"/>
        <c:minorUnit val="100000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69788728"/>
        <c:scaling>
          <c:orientation val="minMax"/>
          <c:max val="30.5"/>
          <c:min val="0"/>
        </c:scaling>
        <c:delete val="1"/>
        <c:axPos val="r"/>
        <c:minorGridlines/>
        <c:numFmt formatCode="General" sourceLinked="1"/>
        <c:majorTickMark val="out"/>
        <c:minorTickMark val="none"/>
        <c:tickLblPos val="nextTo"/>
        <c:crossAx val="269789904"/>
        <c:crosses val="max"/>
        <c:crossBetween val="midCat"/>
      </c:valAx>
      <c:valAx>
        <c:axId val="26978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788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63256469063361"/>
          <c:y val="1.8461535479663192E-2"/>
          <c:w val="0.74968700223397622"/>
          <c:h val="0.86947891513560804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</c:spPr>
          <c:invertIfNegative val="0"/>
          <c:cat>
            <c:strRef>
              <c:f>'1'!$A$2:$A$32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'4'!$B$2:$B$32</c:f>
              <c:numCache>
                <c:formatCode>General</c:formatCode>
                <c:ptCount val="31"/>
                <c:pt idx="0">
                  <c:v>-128731.61220497701</c:v>
                </c:pt>
                <c:pt idx="1">
                  <c:v>-128731.61220497701</c:v>
                </c:pt>
                <c:pt idx="2">
                  <c:v>-128731.61220497701</c:v>
                </c:pt>
                <c:pt idx="3">
                  <c:v>-128731.61220497701</c:v>
                </c:pt>
                <c:pt idx="4">
                  <c:v>-128731.61220497701</c:v>
                </c:pt>
                <c:pt idx="5">
                  <c:v>-128731.61220497701</c:v>
                </c:pt>
                <c:pt idx="6">
                  <c:v>-128731.61220497701</c:v>
                </c:pt>
                <c:pt idx="7">
                  <c:v>988126.66454125778</c:v>
                </c:pt>
                <c:pt idx="8">
                  <c:v>-128731.61220497701</c:v>
                </c:pt>
                <c:pt idx="9">
                  <c:v>-128731.61220497701</c:v>
                </c:pt>
                <c:pt idx="10">
                  <c:v>-128731.61220497701</c:v>
                </c:pt>
                <c:pt idx="11">
                  <c:v>-128731.61220497701</c:v>
                </c:pt>
                <c:pt idx="12">
                  <c:v>-128731.61220497701</c:v>
                </c:pt>
                <c:pt idx="13">
                  <c:v>-128731.61220497701</c:v>
                </c:pt>
                <c:pt idx="14">
                  <c:v>-128731.61220497701</c:v>
                </c:pt>
                <c:pt idx="15">
                  <c:v>-128731.61220497701</c:v>
                </c:pt>
                <c:pt idx="16">
                  <c:v>-128731.61220497701</c:v>
                </c:pt>
                <c:pt idx="17">
                  <c:v>-128731.61220497701</c:v>
                </c:pt>
                <c:pt idx="18">
                  <c:v>-128731.61220497701</c:v>
                </c:pt>
                <c:pt idx="19">
                  <c:v>-128731.61220497701</c:v>
                </c:pt>
                <c:pt idx="20">
                  <c:v>-128731.61220497701</c:v>
                </c:pt>
                <c:pt idx="21">
                  <c:v>-128731.61220497701</c:v>
                </c:pt>
                <c:pt idx="22">
                  <c:v>-128731.61220497701</c:v>
                </c:pt>
                <c:pt idx="23">
                  <c:v>-128731.61220497701</c:v>
                </c:pt>
                <c:pt idx="24">
                  <c:v>-128731.61220497701</c:v>
                </c:pt>
                <c:pt idx="25">
                  <c:v>-128731.61220497701</c:v>
                </c:pt>
                <c:pt idx="26">
                  <c:v>-128731.61220497701</c:v>
                </c:pt>
                <c:pt idx="27">
                  <c:v>-128731.61220497701</c:v>
                </c:pt>
                <c:pt idx="28">
                  <c:v>-128731.61220497701</c:v>
                </c:pt>
                <c:pt idx="29">
                  <c:v>-128731.61220497701</c:v>
                </c:pt>
                <c:pt idx="30">
                  <c:v>-128731.61220497701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90688"/>
        <c:axId val="269784808"/>
      </c:barChart>
      <c:scatterChart>
        <c:scatterStyle val="lineMarker"/>
        <c:varyColors val="0"/>
        <c:ser>
          <c:idx val="1"/>
          <c:order val="1"/>
          <c:tx>
            <c:v>Przychód</c:v>
          </c:tx>
          <c:spPr>
            <a:ln w="28575">
              <a:noFill/>
            </a:ln>
          </c:spPr>
          <c:marker>
            <c:symbol val="plus"/>
            <c:size val="7"/>
          </c:marker>
          <c:xVal>
            <c:numRef>
              <c:f>'4'!$C$2:$C$32</c:f>
              <c:numCache>
                <c:formatCode>General</c:formatCode>
                <c:ptCount val="31"/>
                <c:pt idx="0">
                  <c:v>110969.636988306</c:v>
                </c:pt>
                <c:pt idx="1">
                  <c:v>113194.2144970981</c:v>
                </c:pt>
                <c:pt idx="2">
                  <c:v>129790.66649290617</c:v>
                </c:pt>
                <c:pt idx="3">
                  <c:v>165785.80683918376</c:v>
                </c:pt>
                <c:pt idx="4">
                  <c:v>174540.42606435073</c:v>
                </c:pt>
                <c:pt idx="5">
                  <c:v>196612.38348006204</c:v>
                </c:pt>
                <c:pt idx="6">
                  <c:v>232995.48522747893</c:v>
                </c:pt>
                <c:pt idx="7">
                  <c:v>321316.3358038076</c:v>
                </c:pt>
                <c:pt idx="8">
                  <c:v>387651.45230902988</c:v>
                </c:pt>
                <c:pt idx="9">
                  <c:v>399451.87176144548</c:v>
                </c:pt>
                <c:pt idx="10">
                  <c:v>443001.87256316905</c:v>
                </c:pt>
                <c:pt idx="11">
                  <c:v>454036.64634038042</c:v>
                </c:pt>
                <c:pt idx="12">
                  <c:v>460441.46267102606</c:v>
                </c:pt>
                <c:pt idx="13">
                  <c:v>463040.33244260203</c:v>
                </c:pt>
                <c:pt idx="14">
                  <c:v>520667.58210867445</c:v>
                </c:pt>
                <c:pt idx="15">
                  <c:v>529345.88296326762</c:v>
                </c:pt>
                <c:pt idx="16">
                  <c:v>549721.61040241341</c:v>
                </c:pt>
                <c:pt idx="17">
                  <c:v>559895.25235977827</c:v>
                </c:pt>
                <c:pt idx="18">
                  <c:v>567284.13180107938</c:v>
                </c:pt>
                <c:pt idx="19">
                  <c:v>596303.42577952694</c:v>
                </c:pt>
                <c:pt idx="20">
                  <c:v>634114.56224509724</c:v>
                </c:pt>
                <c:pt idx="21">
                  <c:v>637337.14689327637</c:v>
                </c:pt>
                <c:pt idx="22">
                  <c:v>720112.48262718809</c:v>
                </c:pt>
                <c:pt idx="23">
                  <c:v>724947.41944624658</c:v>
                </c:pt>
                <c:pt idx="24">
                  <c:v>748003.6608751351</c:v>
                </c:pt>
                <c:pt idx="25">
                  <c:v>770133.0108751806</c:v>
                </c:pt>
                <c:pt idx="26">
                  <c:v>845126.33019866259</c:v>
                </c:pt>
                <c:pt idx="27">
                  <c:v>892356.46219563973</c:v>
                </c:pt>
                <c:pt idx="28">
                  <c:v>935956.46138089721</c:v>
                </c:pt>
                <c:pt idx="29">
                  <c:v>963371.34596374002</c:v>
                </c:pt>
                <c:pt idx="30">
                  <c:v>988126.66454125778</c:v>
                </c:pt>
              </c:numCache>
            </c:numRef>
          </c:xVal>
          <c:yVal>
            <c:numRef>
              <c:f>'4'!$E$2:$E$32</c:f>
              <c:numCache>
                <c:formatCode>#,##0.00</c:formatCode>
                <c:ptCount val="31"/>
                <c:pt idx="0">
                  <c:v>0.48275862068965519</c:v>
                </c:pt>
                <c:pt idx="1">
                  <c:v>1.4655172413793105</c:v>
                </c:pt>
                <c:pt idx="2">
                  <c:v>2.4482758620689657</c:v>
                </c:pt>
                <c:pt idx="3">
                  <c:v>3.431034482758621</c:v>
                </c:pt>
                <c:pt idx="4">
                  <c:v>4.4137931034482758</c:v>
                </c:pt>
                <c:pt idx="5">
                  <c:v>5.3965517241379306</c:v>
                </c:pt>
                <c:pt idx="6">
                  <c:v>6.3793103448275854</c:v>
                </c:pt>
                <c:pt idx="7">
                  <c:v>7.3620689655172402</c:v>
                </c:pt>
                <c:pt idx="8">
                  <c:v>8.344827586206895</c:v>
                </c:pt>
                <c:pt idx="9">
                  <c:v>9.3275862068965498</c:v>
                </c:pt>
                <c:pt idx="10">
                  <c:v>10.310344827586205</c:v>
                </c:pt>
                <c:pt idx="11">
                  <c:v>11.293103448275859</c:v>
                </c:pt>
                <c:pt idx="12">
                  <c:v>12.275862068965514</c:v>
                </c:pt>
                <c:pt idx="13">
                  <c:v>13.258620689655169</c:v>
                </c:pt>
                <c:pt idx="14">
                  <c:v>14.241379310344824</c:v>
                </c:pt>
                <c:pt idx="15">
                  <c:v>15.224137931034479</c:v>
                </c:pt>
                <c:pt idx="16">
                  <c:v>16.206896551724132</c:v>
                </c:pt>
                <c:pt idx="17">
                  <c:v>17.189655172413786</c:v>
                </c:pt>
                <c:pt idx="18">
                  <c:v>18.172413793103441</c:v>
                </c:pt>
                <c:pt idx="19">
                  <c:v>19.155172413793096</c:v>
                </c:pt>
                <c:pt idx="20">
                  <c:v>20.137931034482751</c:v>
                </c:pt>
                <c:pt idx="21">
                  <c:v>21.120689655172406</c:v>
                </c:pt>
                <c:pt idx="22">
                  <c:v>22.103448275862061</c:v>
                </c:pt>
                <c:pt idx="23">
                  <c:v>23.086206896551715</c:v>
                </c:pt>
                <c:pt idx="24">
                  <c:v>24.06896551724137</c:v>
                </c:pt>
                <c:pt idx="25">
                  <c:v>25.051724137931025</c:v>
                </c:pt>
                <c:pt idx="26">
                  <c:v>26.03448275862068</c:v>
                </c:pt>
                <c:pt idx="27">
                  <c:v>27.017241379310335</c:v>
                </c:pt>
                <c:pt idx="28">
                  <c:v>27.999999999999989</c:v>
                </c:pt>
                <c:pt idx="29">
                  <c:v>28.982758620689644</c:v>
                </c:pt>
                <c:pt idx="30">
                  <c:v>29.965517241379299</c:v>
                </c:pt>
              </c:numCache>
            </c:numRef>
          </c:yVal>
          <c:smooth val="0"/>
        </c:ser>
        <c:ser>
          <c:idx val="2"/>
          <c:order val="2"/>
          <c:tx>
            <c:v>Zysk</c:v>
          </c:tx>
          <c:spPr>
            <a:ln w="28575">
              <a:noFill/>
            </a:ln>
          </c:spPr>
          <c:marker>
            <c:symbol val="star"/>
            <c:size val="7"/>
          </c:marker>
          <c:xVal>
            <c:numRef>
              <c:f>'4'!$D$2:$D$32</c:f>
              <c:numCache>
                <c:formatCode>General</c:formatCode>
                <c:ptCount val="31"/>
                <c:pt idx="0">
                  <c:v>-47095.643840228397</c:v>
                </c:pt>
                <c:pt idx="1">
                  <c:v>48847.556645697216</c:v>
                </c:pt>
                <c:pt idx="2">
                  <c:v>54410.808861884354</c:v>
                </c:pt>
                <c:pt idx="3">
                  <c:v>72257.31828557582</c:v>
                </c:pt>
                <c:pt idx="4">
                  <c:v>74244.07178095814</c:v>
                </c:pt>
                <c:pt idx="5">
                  <c:v>79108.171228716907</c:v>
                </c:pt>
                <c:pt idx="6">
                  <c:v>79140.75477981921</c:v>
                </c:pt>
                <c:pt idx="7">
                  <c:v>84377.905037513512</c:v>
                </c:pt>
                <c:pt idx="8">
                  <c:v>-80521.036938945195</c:v>
                </c:pt>
                <c:pt idx="9">
                  <c:v>52731.612204976998</c:v>
                </c:pt>
                <c:pt idx="10">
                  <c:v>163592.18530704777</c:v>
                </c:pt>
                <c:pt idx="11">
                  <c:v>193339.87102766286</c:v>
                </c:pt>
                <c:pt idx="12">
                  <c:v>199057.23951114915</c:v>
                </c:pt>
                <c:pt idx="13">
                  <c:v>213879.3594195917</c:v>
                </c:pt>
                <c:pt idx="14">
                  <c:v>228624.31574657638</c:v>
                </c:pt>
                <c:pt idx="15">
                  <c:v>247651.69392583697</c:v>
                </c:pt>
                <c:pt idx="16">
                  <c:v>266577.41320574487</c:v>
                </c:pt>
                <c:pt idx="17">
                  <c:v>273693.83580761938</c:v>
                </c:pt>
                <c:pt idx="18">
                  <c:v>289314.95239935355</c:v>
                </c:pt>
                <c:pt idx="19">
                  <c:v>316741.58598204522</c:v>
                </c:pt>
                <c:pt idx="20">
                  <c:v>317853.52882134472</c:v>
                </c:pt>
                <c:pt idx="21">
                  <c:v>328260.09127442975</c:v>
                </c:pt>
                <c:pt idx="22">
                  <c:v>337931.12692058855</c:v>
                </c:pt>
                <c:pt idx="23">
                  <c:v>371029.806618765</c:v>
                </c:pt>
                <c:pt idx="24">
                  <c:v>380934.02509429929</c:v>
                </c:pt>
                <c:pt idx="25">
                  <c:v>392277.28513380769</c:v>
                </c:pt>
                <c:pt idx="26">
                  <c:v>410071.0654100005</c:v>
                </c:pt>
                <c:pt idx="27">
                  <c:v>422787.59574375639</c:v>
                </c:pt>
                <c:pt idx="28">
                  <c:v>426501.46413062391</c:v>
                </c:pt>
                <c:pt idx="29">
                  <c:v>470858.92171556765</c:v>
                </c:pt>
                <c:pt idx="30">
                  <c:v>482380.06857309985</c:v>
                </c:pt>
              </c:numCache>
            </c:numRef>
          </c:xVal>
          <c:yVal>
            <c:numRef>
              <c:f>'4'!$E$2:$E$32</c:f>
              <c:numCache>
                <c:formatCode>#,##0.00</c:formatCode>
                <c:ptCount val="31"/>
                <c:pt idx="0">
                  <c:v>0.48275862068965519</c:v>
                </c:pt>
                <c:pt idx="1">
                  <c:v>1.4655172413793105</c:v>
                </c:pt>
                <c:pt idx="2">
                  <c:v>2.4482758620689657</c:v>
                </c:pt>
                <c:pt idx="3">
                  <c:v>3.431034482758621</c:v>
                </c:pt>
                <c:pt idx="4">
                  <c:v>4.4137931034482758</c:v>
                </c:pt>
                <c:pt idx="5">
                  <c:v>5.3965517241379306</c:v>
                </c:pt>
                <c:pt idx="6">
                  <c:v>6.3793103448275854</c:v>
                </c:pt>
                <c:pt idx="7">
                  <c:v>7.3620689655172402</c:v>
                </c:pt>
                <c:pt idx="8">
                  <c:v>8.344827586206895</c:v>
                </c:pt>
                <c:pt idx="9">
                  <c:v>9.3275862068965498</c:v>
                </c:pt>
                <c:pt idx="10">
                  <c:v>10.310344827586205</c:v>
                </c:pt>
                <c:pt idx="11">
                  <c:v>11.293103448275859</c:v>
                </c:pt>
                <c:pt idx="12">
                  <c:v>12.275862068965514</c:v>
                </c:pt>
                <c:pt idx="13">
                  <c:v>13.258620689655169</c:v>
                </c:pt>
                <c:pt idx="14">
                  <c:v>14.241379310344824</c:v>
                </c:pt>
                <c:pt idx="15">
                  <c:v>15.224137931034479</c:v>
                </c:pt>
                <c:pt idx="16">
                  <c:v>16.206896551724132</c:v>
                </c:pt>
                <c:pt idx="17">
                  <c:v>17.189655172413786</c:v>
                </c:pt>
                <c:pt idx="18">
                  <c:v>18.172413793103441</c:v>
                </c:pt>
                <c:pt idx="19">
                  <c:v>19.155172413793096</c:v>
                </c:pt>
                <c:pt idx="20">
                  <c:v>20.137931034482751</c:v>
                </c:pt>
                <c:pt idx="21">
                  <c:v>21.120689655172406</c:v>
                </c:pt>
                <c:pt idx="22">
                  <c:v>22.103448275862061</c:v>
                </c:pt>
                <c:pt idx="23">
                  <c:v>23.086206896551715</c:v>
                </c:pt>
                <c:pt idx="24">
                  <c:v>24.06896551724137</c:v>
                </c:pt>
                <c:pt idx="25">
                  <c:v>25.051724137931025</c:v>
                </c:pt>
                <c:pt idx="26">
                  <c:v>26.03448275862068</c:v>
                </c:pt>
                <c:pt idx="27">
                  <c:v>27.017241379310335</c:v>
                </c:pt>
                <c:pt idx="28">
                  <c:v>27.999999999999989</c:v>
                </c:pt>
                <c:pt idx="29">
                  <c:v>28.982758620689644</c:v>
                </c:pt>
                <c:pt idx="30">
                  <c:v>29.965517241379299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786768"/>
        <c:axId val="269789120"/>
      </c:scatterChart>
      <c:catAx>
        <c:axId val="26979068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84808"/>
        <c:crossesAt val="-1.0000000000000003E+29"/>
        <c:auto val="1"/>
        <c:lblAlgn val="ctr"/>
        <c:lblOffset val="100"/>
        <c:noMultiLvlLbl val="0"/>
      </c:catAx>
      <c:valAx>
        <c:axId val="269784808"/>
        <c:scaling>
          <c:orientation val="minMax"/>
          <c:max val="1000000"/>
          <c:min val="-100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90688"/>
        <c:crosses val="autoZero"/>
        <c:crossBetween val="between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69789120"/>
        <c:scaling>
          <c:orientation val="minMax"/>
          <c:max val="30.5"/>
          <c:min val="0"/>
        </c:scaling>
        <c:delete val="1"/>
        <c:axPos val="r"/>
        <c:numFmt formatCode="#,##0.00" sourceLinked="1"/>
        <c:majorTickMark val="out"/>
        <c:minorTickMark val="none"/>
        <c:tickLblPos val="nextTo"/>
        <c:crossAx val="269786768"/>
        <c:crosses val="max"/>
        <c:crossBetween val="midCat"/>
      </c:valAx>
      <c:valAx>
        <c:axId val="26978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789120"/>
        <c:crosses val="autoZero"/>
        <c:crossBetween val="midCat"/>
      </c:valAx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lang="pl-PL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61940685081984"/>
          <c:y val="2.2349207243062944E-2"/>
          <c:w val="0.72182737964536314"/>
          <c:h val="0.8685746629101227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'4'!$C$1</c:f>
              <c:strCache>
                <c:ptCount val="1"/>
                <c:pt idx="0">
                  <c:v>Przychód</c:v>
                </c:pt>
              </c:strCache>
            </c:strRef>
          </c:tx>
          <c:invertIfNegative val="0"/>
          <c:cat>
            <c:strRef>
              <c:f>'4'!$A$2:$A$32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'4'!$C$2:$C$32</c:f>
              <c:numCache>
                <c:formatCode>General</c:formatCode>
                <c:ptCount val="31"/>
                <c:pt idx="0">
                  <c:v>110969.636988306</c:v>
                </c:pt>
                <c:pt idx="1">
                  <c:v>113194.2144970981</c:v>
                </c:pt>
                <c:pt idx="2">
                  <c:v>129790.66649290617</c:v>
                </c:pt>
                <c:pt idx="3">
                  <c:v>165785.80683918376</c:v>
                </c:pt>
                <c:pt idx="4">
                  <c:v>174540.42606435073</c:v>
                </c:pt>
                <c:pt idx="5">
                  <c:v>196612.38348006204</c:v>
                </c:pt>
                <c:pt idx="6">
                  <c:v>232995.48522747893</c:v>
                </c:pt>
                <c:pt idx="7">
                  <c:v>321316.3358038076</c:v>
                </c:pt>
                <c:pt idx="8">
                  <c:v>387651.45230902988</c:v>
                </c:pt>
                <c:pt idx="9">
                  <c:v>399451.87176144548</c:v>
                </c:pt>
                <c:pt idx="10">
                  <c:v>443001.87256316905</c:v>
                </c:pt>
                <c:pt idx="11">
                  <c:v>454036.64634038042</c:v>
                </c:pt>
                <c:pt idx="12">
                  <c:v>460441.46267102606</c:v>
                </c:pt>
                <c:pt idx="13">
                  <c:v>463040.33244260203</c:v>
                </c:pt>
                <c:pt idx="14">
                  <c:v>520667.58210867445</c:v>
                </c:pt>
                <c:pt idx="15">
                  <c:v>529345.88296326762</c:v>
                </c:pt>
                <c:pt idx="16">
                  <c:v>549721.61040241341</c:v>
                </c:pt>
                <c:pt idx="17">
                  <c:v>559895.25235977827</c:v>
                </c:pt>
                <c:pt idx="18">
                  <c:v>567284.13180107938</c:v>
                </c:pt>
                <c:pt idx="19">
                  <c:v>596303.42577952694</c:v>
                </c:pt>
                <c:pt idx="20">
                  <c:v>634114.56224509724</c:v>
                </c:pt>
                <c:pt idx="21">
                  <c:v>637337.14689327637</c:v>
                </c:pt>
                <c:pt idx="22">
                  <c:v>720112.48262718809</c:v>
                </c:pt>
                <c:pt idx="23">
                  <c:v>724947.41944624658</c:v>
                </c:pt>
                <c:pt idx="24">
                  <c:v>748003.6608751351</c:v>
                </c:pt>
                <c:pt idx="25">
                  <c:v>770133.0108751806</c:v>
                </c:pt>
                <c:pt idx="26">
                  <c:v>845126.33019866259</c:v>
                </c:pt>
                <c:pt idx="27">
                  <c:v>892356.46219563973</c:v>
                </c:pt>
                <c:pt idx="28">
                  <c:v>935956.46138089721</c:v>
                </c:pt>
                <c:pt idx="29">
                  <c:v>963371.34596374002</c:v>
                </c:pt>
                <c:pt idx="30">
                  <c:v>988126.66454125778</c:v>
                </c:pt>
              </c:numCache>
            </c:numRef>
          </c:val>
        </c:ser>
        <c:ser>
          <c:idx val="2"/>
          <c:order val="1"/>
          <c:tx>
            <c:strRef>
              <c:f>'4'!$D$1</c:f>
              <c:strCache>
                <c:ptCount val="1"/>
                <c:pt idx="0">
                  <c:v>Zysk</c:v>
                </c:pt>
              </c:strCache>
            </c:strRef>
          </c:tx>
          <c:invertIfNegative val="0"/>
          <c:cat>
            <c:strRef>
              <c:f>'4'!$A$2:$A$32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'4'!$D$2:$D$32</c:f>
              <c:numCache>
                <c:formatCode>General</c:formatCode>
                <c:ptCount val="31"/>
                <c:pt idx="0">
                  <c:v>-47095.643840228397</c:v>
                </c:pt>
                <c:pt idx="1">
                  <c:v>48847.556645697216</c:v>
                </c:pt>
                <c:pt idx="2">
                  <c:v>54410.808861884354</c:v>
                </c:pt>
                <c:pt idx="3">
                  <c:v>72257.31828557582</c:v>
                </c:pt>
                <c:pt idx="4">
                  <c:v>74244.07178095814</c:v>
                </c:pt>
                <c:pt idx="5">
                  <c:v>79108.171228716907</c:v>
                </c:pt>
                <c:pt idx="6">
                  <c:v>79140.75477981921</c:v>
                </c:pt>
                <c:pt idx="7">
                  <c:v>84377.905037513512</c:v>
                </c:pt>
                <c:pt idx="8">
                  <c:v>-80521.036938945195</c:v>
                </c:pt>
                <c:pt idx="9">
                  <c:v>52731.612204976998</c:v>
                </c:pt>
                <c:pt idx="10">
                  <c:v>163592.18530704777</c:v>
                </c:pt>
                <c:pt idx="11">
                  <c:v>193339.87102766286</c:v>
                </c:pt>
                <c:pt idx="12">
                  <c:v>199057.23951114915</c:v>
                </c:pt>
                <c:pt idx="13">
                  <c:v>213879.3594195917</c:v>
                </c:pt>
                <c:pt idx="14">
                  <c:v>228624.31574657638</c:v>
                </c:pt>
                <c:pt idx="15">
                  <c:v>247651.69392583697</c:v>
                </c:pt>
                <c:pt idx="16">
                  <c:v>266577.41320574487</c:v>
                </c:pt>
                <c:pt idx="17">
                  <c:v>273693.83580761938</c:v>
                </c:pt>
                <c:pt idx="18">
                  <c:v>289314.95239935355</c:v>
                </c:pt>
                <c:pt idx="19">
                  <c:v>316741.58598204522</c:v>
                </c:pt>
                <c:pt idx="20">
                  <c:v>317853.52882134472</c:v>
                </c:pt>
                <c:pt idx="21">
                  <c:v>328260.09127442975</c:v>
                </c:pt>
                <c:pt idx="22">
                  <c:v>337931.12692058855</c:v>
                </c:pt>
                <c:pt idx="23">
                  <c:v>371029.806618765</c:v>
                </c:pt>
                <c:pt idx="24">
                  <c:v>380934.02509429929</c:v>
                </c:pt>
                <c:pt idx="25">
                  <c:v>392277.28513380769</c:v>
                </c:pt>
                <c:pt idx="26">
                  <c:v>410071.0654100005</c:v>
                </c:pt>
                <c:pt idx="27">
                  <c:v>422787.59574375639</c:v>
                </c:pt>
                <c:pt idx="28">
                  <c:v>426501.46413062391</c:v>
                </c:pt>
                <c:pt idx="29">
                  <c:v>470858.92171556765</c:v>
                </c:pt>
                <c:pt idx="30">
                  <c:v>482380.06857309985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86376"/>
        <c:axId val="269790296"/>
      </c:barChart>
      <c:catAx>
        <c:axId val="269786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90296"/>
        <c:crossesAt val="-1.0000000000000004E+53"/>
        <c:auto val="1"/>
        <c:lblAlgn val="ctr"/>
        <c:lblOffset val="100"/>
        <c:noMultiLvlLbl val="0"/>
      </c:catAx>
      <c:valAx>
        <c:axId val="269790296"/>
        <c:scaling>
          <c:orientation val="minMax"/>
          <c:max val="1000000"/>
          <c:min val="-10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86376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</c:plotArea>
    <c:legend>
      <c:legendPos val="r"/>
      <c:overlay val="0"/>
      <c:txPr>
        <a:bodyPr/>
        <a:lstStyle/>
        <a:p>
          <a:pPr>
            <a:defRPr lang="pl-PL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'5a'!$C$1</c:f>
              <c:strCache>
                <c:ptCount val="1"/>
                <c:pt idx="0">
                  <c:v>Koszty z tytułu umowy o pracę</c:v>
                </c:pt>
              </c:strCache>
            </c:strRef>
          </c:tx>
          <c:invertIfNegative val="0"/>
          <c:cat>
            <c:multiLvlStrRef>
              <c:f>'5a'!$A$2:$B$15</c:f>
              <c:multiLvlStrCache>
                <c:ptCount val="14"/>
                <c:lvl>
                  <c:pt idx="0">
                    <c:v>Management</c:v>
                  </c:pt>
                  <c:pt idx="1">
                    <c:v>Sprzedaż</c:v>
                  </c:pt>
                  <c:pt idx="2">
                    <c:v>Administracja</c:v>
                  </c:pt>
                  <c:pt idx="3">
                    <c:v>Księgowość</c:v>
                  </c:pt>
                  <c:pt idx="5">
                    <c:v>Management</c:v>
                  </c:pt>
                  <c:pt idx="6">
                    <c:v>Sprzedaż</c:v>
                  </c:pt>
                  <c:pt idx="7">
                    <c:v>Administracja</c:v>
                  </c:pt>
                  <c:pt idx="8">
                    <c:v>Księgowość</c:v>
                  </c:pt>
                  <c:pt idx="10">
                    <c:v>Management</c:v>
                  </c:pt>
                  <c:pt idx="11">
                    <c:v>Sprzedaż</c:v>
                  </c:pt>
                  <c:pt idx="12">
                    <c:v>Administracja</c:v>
                  </c:pt>
                  <c:pt idx="13">
                    <c:v>Księgowość</c:v>
                  </c:pt>
                </c:lvl>
                <c:lvl>
                  <c:pt idx="0">
                    <c:v>Warszawa</c:v>
                  </c:pt>
                  <c:pt idx="5">
                    <c:v>Kraków</c:v>
                  </c:pt>
                  <c:pt idx="10">
                    <c:v>Poznań</c:v>
                  </c:pt>
                </c:lvl>
              </c:multiLvlStrCache>
            </c:multiLvlStrRef>
          </c:cat>
          <c:val>
            <c:numRef>
              <c:f>'5a'!$C$2:$C$15</c:f>
              <c:numCache>
                <c:formatCode>#,##0.00</c:formatCode>
                <c:ptCount val="14"/>
                <c:pt idx="0">
                  <c:v>336222.30986133427</c:v>
                </c:pt>
                <c:pt idx="1">
                  <c:v>206935.1950288745</c:v>
                </c:pt>
                <c:pt idx="2">
                  <c:v>332323.63581080217</c:v>
                </c:pt>
                <c:pt idx="3">
                  <c:v>231485.4656230745</c:v>
                </c:pt>
                <c:pt idx="5">
                  <c:v>454200.90116085042</c:v>
                </c:pt>
                <c:pt idx="6">
                  <c:v>426572.31222670199</c:v>
                </c:pt>
                <c:pt idx="7">
                  <c:v>382933.48822924774</c:v>
                </c:pt>
                <c:pt idx="8">
                  <c:v>191951.3922780577</c:v>
                </c:pt>
                <c:pt idx="10">
                  <c:v>486281.61956263788</c:v>
                </c:pt>
                <c:pt idx="11">
                  <c:v>235721.96195152399</c:v>
                </c:pt>
                <c:pt idx="12">
                  <c:v>306473.00126960699</c:v>
                </c:pt>
                <c:pt idx="13">
                  <c:v>487817.9027810694</c:v>
                </c:pt>
              </c:numCache>
            </c:numRef>
          </c:val>
        </c:ser>
        <c:ser>
          <c:idx val="1"/>
          <c:order val="1"/>
          <c:tx>
            <c:strRef>
              <c:f>'5a'!$D$1</c:f>
              <c:strCache>
                <c:ptCount val="1"/>
                <c:pt idx="0">
                  <c:v>Koszty z tytułu premii</c:v>
                </c:pt>
              </c:strCache>
            </c:strRef>
          </c:tx>
          <c:invertIfNegative val="0"/>
          <c:cat>
            <c:multiLvlStrRef>
              <c:f>'5a'!$A$2:$B$15</c:f>
              <c:multiLvlStrCache>
                <c:ptCount val="14"/>
                <c:lvl>
                  <c:pt idx="0">
                    <c:v>Management</c:v>
                  </c:pt>
                  <c:pt idx="1">
                    <c:v>Sprzedaż</c:v>
                  </c:pt>
                  <c:pt idx="2">
                    <c:v>Administracja</c:v>
                  </c:pt>
                  <c:pt idx="3">
                    <c:v>Księgowość</c:v>
                  </c:pt>
                  <c:pt idx="5">
                    <c:v>Management</c:v>
                  </c:pt>
                  <c:pt idx="6">
                    <c:v>Sprzedaż</c:v>
                  </c:pt>
                  <c:pt idx="7">
                    <c:v>Administracja</c:v>
                  </c:pt>
                  <c:pt idx="8">
                    <c:v>Księgowość</c:v>
                  </c:pt>
                  <c:pt idx="10">
                    <c:v>Management</c:v>
                  </c:pt>
                  <c:pt idx="11">
                    <c:v>Sprzedaż</c:v>
                  </c:pt>
                  <c:pt idx="12">
                    <c:v>Administracja</c:v>
                  </c:pt>
                  <c:pt idx="13">
                    <c:v>Księgowość</c:v>
                  </c:pt>
                </c:lvl>
                <c:lvl>
                  <c:pt idx="0">
                    <c:v>Warszawa</c:v>
                  </c:pt>
                  <c:pt idx="5">
                    <c:v>Kraków</c:v>
                  </c:pt>
                  <c:pt idx="10">
                    <c:v>Poznań</c:v>
                  </c:pt>
                </c:lvl>
              </c:multiLvlStrCache>
            </c:multiLvlStrRef>
          </c:cat>
          <c:val>
            <c:numRef>
              <c:f>'5a'!$D$2:$D$15</c:f>
              <c:numCache>
                <c:formatCode>#,##0.00</c:formatCode>
                <c:ptCount val="14"/>
                <c:pt idx="0">
                  <c:v>78824.190888005949</c:v>
                </c:pt>
                <c:pt idx="1">
                  <c:v>254801.00423789801</c:v>
                </c:pt>
                <c:pt idx="2">
                  <c:v>124778.66618478126</c:v>
                </c:pt>
                <c:pt idx="3">
                  <c:v>149273.3321078486</c:v>
                </c:pt>
                <c:pt idx="5">
                  <c:v>141002.41437841035</c:v>
                </c:pt>
                <c:pt idx="6">
                  <c:v>359652.686970754</c:v>
                </c:pt>
                <c:pt idx="7">
                  <c:v>150912.54327016755</c:v>
                </c:pt>
                <c:pt idx="8">
                  <c:v>80104.061004212213</c:v>
                </c:pt>
                <c:pt idx="10">
                  <c:v>144954.064205245</c:v>
                </c:pt>
                <c:pt idx="11">
                  <c:v>429296.16937582399</c:v>
                </c:pt>
                <c:pt idx="12">
                  <c:v>12258.52599721472</c:v>
                </c:pt>
                <c:pt idx="13">
                  <c:v>89916.694451335366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91080"/>
        <c:axId val="269789512"/>
      </c:barChart>
      <c:catAx>
        <c:axId val="269791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89512"/>
        <c:crosses val="autoZero"/>
        <c:auto val="1"/>
        <c:lblAlgn val="ctr"/>
        <c:lblOffset val="100"/>
        <c:noMultiLvlLbl val="0"/>
      </c:catAx>
      <c:valAx>
        <c:axId val="269789512"/>
        <c:scaling>
          <c:orientation val="minMax"/>
          <c:max val="5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791080"/>
        <c:crosses val="autoZero"/>
        <c:crossBetween val="between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</c:plotArea>
    <c:legend>
      <c:legendPos val="b"/>
      <c:layout>
        <c:manualLayout>
          <c:xMode val="edge"/>
          <c:yMode val="edge"/>
          <c:x val="0.18406169523600174"/>
          <c:y val="1.9563412786613114E-3"/>
          <c:w val="0.62155779244648512"/>
          <c:h val="4.8512175414692875E-2"/>
        </c:manualLayout>
      </c:layout>
      <c:overlay val="0"/>
      <c:txPr>
        <a:bodyPr/>
        <a:lstStyle/>
        <a:p>
          <a:pPr>
            <a:defRPr lang="pl-PL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l-PL"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5138645052546124E-2"/>
          <c:y val="9.2006192564859951E-2"/>
          <c:w val="0.90122094551265008"/>
          <c:h val="0.69664928800349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'5b'!$B$3</c:f>
              <c:strCache>
                <c:ptCount val="1"/>
                <c:pt idx="0">
                  <c:v>Koszty z tytułu umowy o pracę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'5b'!$A$4:$A$7</c:f>
              <c:strCache>
                <c:ptCount val="4"/>
                <c:pt idx="0">
                  <c:v>Management</c:v>
                </c:pt>
                <c:pt idx="1">
                  <c:v>Sprzedaż</c:v>
                </c:pt>
                <c:pt idx="2">
                  <c:v>Administracja</c:v>
                </c:pt>
                <c:pt idx="3">
                  <c:v>Księgowość</c:v>
                </c:pt>
              </c:strCache>
            </c:strRef>
          </c:xVal>
          <c:yVal>
            <c:numRef>
              <c:f>'5b'!$B$4:$B$7</c:f>
              <c:numCache>
                <c:formatCode>0</c:formatCode>
                <c:ptCount val="4"/>
                <c:pt idx="0" formatCode="General">
                  <c:v>336222.30986133427</c:v>
                </c:pt>
                <c:pt idx="1">
                  <c:v>206935.1950288745</c:v>
                </c:pt>
                <c:pt idx="2">
                  <c:v>332323.63581080217</c:v>
                </c:pt>
                <c:pt idx="3">
                  <c:v>231485.4656230745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787552"/>
        <c:axId val="269486552"/>
      </c:scatterChart>
      <c:valAx>
        <c:axId val="269787552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in"/>
        <c:minorTickMark val="out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9486552"/>
        <c:crosses val="autoZero"/>
        <c:crossBetween val="midCat"/>
      </c:valAx>
      <c:valAx>
        <c:axId val="26948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l-PL"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978755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066923258581E-2"/>
          <c:y val="9.9943053206619573E-2"/>
          <c:w val="0.82694454335588619"/>
          <c:h val="0.62125302976972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'5b'!$C$3</c:f>
              <c:strCache>
                <c:ptCount val="1"/>
                <c:pt idx="0">
                  <c:v>Koszty z tytułu premii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</c:marker>
          <c:xVal>
            <c:numRef>
              <c:f>'5b'!$C$4:$C$7</c:f>
              <c:numCache>
                <c:formatCode>0</c:formatCode>
                <c:ptCount val="4"/>
                <c:pt idx="0" formatCode="General">
                  <c:v>78824.190888005949</c:v>
                </c:pt>
                <c:pt idx="1">
                  <c:v>154801.0042378981</c:v>
                </c:pt>
                <c:pt idx="2">
                  <c:v>124778.66618478126</c:v>
                </c:pt>
                <c:pt idx="3">
                  <c:v>149273.3321078486</c:v>
                </c:pt>
              </c:numCache>
            </c:numRef>
          </c:xVal>
          <c:yVal>
            <c:numRef>
              <c:f>'5b'!$D$4:$D$7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'5b'!$B$3</c:f>
              <c:strCache>
                <c:ptCount val="1"/>
                <c:pt idx="0">
                  <c:v>Koszty z tytułu umowy o pracę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'5b'!$B$4:$B$7</c:f>
              <c:numCache>
                <c:formatCode>0</c:formatCode>
                <c:ptCount val="4"/>
                <c:pt idx="0" formatCode="General">
                  <c:v>336222.30986133427</c:v>
                </c:pt>
                <c:pt idx="1">
                  <c:v>206935.1950288745</c:v>
                </c:pt>
                <c:pt idx="2">
                  <c:v>332323.63581080217</c:v>
                </c:pt>
                <c:pt idx="3">
                  <c:v>231485.4656230745</c:v>
                </c:pt>
              </c:numCache>
            </c:numRef>
          </c:xVal>
          <c:yVal>
            <c:numRef>
              <c:f>'5b'!$D$4:$D$7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481848"/>
        <c:axId val="269480672"/>
      </c:scatterChart>
      <c:valAx>
        <c:axId val="269481848"/>
        <c:scaling>
          <c:orientation val="minMax"/>
          <c:max val="500000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69480672"/>
        <c:crosses val="autoZero"/>
        <c:crossBetween val="midCat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69480672"/>
        <c:scaling>
          <c:orientation val="minMax"/>
          <c:max val="2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69481848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5297717200731E-2"/>
          <c:y val="0.10129390822641417"/>
          <c:w val="0.8274752928577056"/>
          <c:h val="0.62534232917982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'5b'!$C$3</c:f>
              <c:strCache>
                <c:ptCount val="1"/>
                <c:pt idx="0">
                  <c:v>Koszty z tytułu premii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</c:marker>
          <c:xVal>
            <c:numRef>
              <c:f>'5b'!$C$12:$C$15</c:f>
              <c:numCache>
                <c:formatCode>#,##0.00</c:formatCode>
                <c:ptCount val="4"/>
                <c:pt idx="0">
                  <c:v>141002.41437841035</c:v>
                </c:pt>
                <c:pt idx="1">
                  <c:v>359652.686970754</c:v>
                </c:pt>
                <c:pt idx="2">
                  <c:v>150912.54327016755</c:v>
                </c:pt>
                <c:pt idx="3">
                  <c:v>80104.061004212213</c:v>
                </c:pt>
              </c:numCache>
            </c:numRef>
          </c:xVal>
          <c:yVal>
            <c:numRef>
              <c:f>'5b'!$D$12:$D$15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'5b'!$B$3</c:f>
              <c:strCache>
                <c:ptCount val="1"/>
                <c:pt idx="0">
                  <c:v>Koszty z tytułu umowy o pracę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'5b'!$B$12:$B$15</c:f>
              <c:numCache>
                <c:formatCode>#,##0.00</c:formatCode>
                <c:ptCount val="4"/>
                <c:pt idx="0">
                  <c:v>454200.90116085042</c:v>
                </c:pt>
                <c:pt idx="1">
                  <c:v>426572.31222670199</c:v>
                </c:pt>
                <c:pt idx="2">
                  <c:v>382933.48822924774</c:v>
                </c:pt>
                <c:pt idx="3">
                  <c:v>191951.3922780577</c:v>
                </c:pt>
              </c:numCache>
            </c:numRef>
          </c:xVal>
          <c:yVal>
            <c:numRef>
              <c:f>'5b'!$D$12:$D$15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12496"/>
        <c:axId val="270807472"/>
      </c:scatterChart>
      <c:valAx>
        <c:axId val="22301249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7472"/>
        <c:crosses val="autoZero"/>
        <c:crossBetween val="midCat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70807472"/>
        <c:scaling>
          <c:orientation val="minMax"/>
          <c:max val="2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23012496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65869805445538E-2"/>
          <c:y val="9.7345064911807597E-2"/>
          <c:w val="0.82587318701771506"/>
          <c:h val="0.659461598870044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'5b'!$C$3</c:f>
              <c:strCache>
                <c:ptCount val="1"/>
                <c:pt idx="0">
                  <c:v>Koszty z tytułu premii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</c:marker>
          <c:xVal>
            <c:numRef>
              <c:f>'5b'!$C$20:$C$23</c:f>
              <c:numCache>
                <c:formatCode>#,##0.00</c:formatCode>
                <c:ptCount val="4"/>
                <c:pt idx="0">
                  <c:v>144954.064205245</c:v>
                </c:pt>
                <c:pt idx="1">
                  <c:v>429296.16937582399</c:v>
                </c:pt>
                <c:pt idx="2">
                  <c:v>12258.52599721472</c:v>
                </c:pt>
                <c:pt idx="3">
                  <c:v>89916.694451335366</c:v>
                </c:pt>
              </c:numCache>
            </c:numRef>
          </c:xVal>
          <c:yVal>
            <c:numRef>
              <c:f>'5b'!$D$20:$D$23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'5b'!$B$3</c:f>
              <c:strCache>
                <c:ptCount val="1"/>
                <c:pt idx="0">
                  <c:v>Koszty z tytułu umowy o pracę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'5b'!$B$20:$B$23</c:f>
              <c:numCache>
                <c:formatCode>#,##0.00</c:formatCode>
                <c:ptCount val="4"/>
                <c:pt idx="0">
                  <c:v>486281.61956263788</c:v>
                </c:pt>
                <c:pt idx="1">
                  <c:v>235721.96195152399</c:v>
                </c:pt>
                <c:pt idx="2">
                  <c:v>306473.00126960699</c:v>
                </c:pt>
                <c:pt idx="3">
                  <c:v>487817.9027810694</c:v>
                </c:pt>
              </c:numCache>
            </c:numRef>
          </c:xVal>
          <c:yVal>
            <c:numRef>
              <c:f>'5b'!$D$20:$D$23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03552"/>
        <c:axId val="270809432"/>
      </c:scatterChart>
      <c:valAx>
        <c:axId val="270803552"/>
        <c:scaling>
          <c:orientation val="minMax"/>
          <c:max val="500000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9432"/>
        <c:crosses val="autoZero"/>
        <c:crossBetween val="midCat"/>
        <c:dispUnits>
          <c:builtInUnit val="thousand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70809432"/>
        <c:scaling>
          <c:orientation val="minMax"/>
          <c:max val="2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70803552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'5b'!$C$3</c:f>
              <c:strCache>
                <c:ptCount val="1"/>
                <c:pt idx="0">
                  <c:v>Koszty z tytułu premii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</c:marker>
          <c:xVal>
            <c:numRef>
              <c:f>'5b'!$C$4:$C$7</c:f>
              <c:numCache>
                <c:formatCode>0</c:formatCode>
                <c:ptCount val="4"/>
                <c:pt idx="0" formatCode="General">
                  <c:v>78824.190888005949</c:v>
                </c:pt>
                <c:pt idx="1">
                  <c:v>154801.0042378981</c:v>
                </c:pt>
                <c:pt idx="2">
                  <c:v>124778.66618478126</c:v>
                </c:pt>
                <c:pt idx="3">
                  <c:v>149273.3321078486</c:v>
                </c:pt>
              </c:numCache>
            </c:numRef>
          </c:xVal>
          <c:yVal>
            <c:numRef>
              <c:f>'5b'!$D$4:$D$7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'5b'!$B$3</c:f>
              <c:strCache>
                <c:ptCount val="1"/>
                <c:pt idx="0">
                  <c:v>Koszty z tytułu umowy o pracę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'5b'!$B$4:$B$7</c:f>
              <c:numCache>
                <c:formatCode>0</c:formatCode>
                <c:ptCount val="4"/>
                <c:pt idx="0" formatCode="General">
                  <c:v>336222.30986133427</c:v>
                </c:pt>
                <c:pt idx="1">
                  <c:v>206935.1950288745</c:v>
                </c:pt>
                <c:pt idx="2">
                  <c:v>332323.63581080217</c:v>
                </c:pt>
                <c:pt idx="3">
                  <c:v>231485.4656230745</c:v>
                </c:pt>
              </c:numCache>
            </c:numRef>
          </c:xVal>
          <c:yVal>
            <c:numRef>
              <c:f>'5b'!$D$4:$D$7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03944"/>
        <c:axId val="270806296"/>
      </c:scatterChart>
      <c:valAx>
        <c:axId val="27080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6296"/>
        <c:crosses val="autoZero"/>
        <c:crossBetween val="midCat"/>
      </c:valAx>
      <c:valAx>
        <c:axId val="270806296"/>
        <c:scaling>
          <c:orientation val="minMax"/>
          <c:max val="2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70803944"/>
        <c:crosses val="autoZero"/>
        <c:crossBetween val="midCat"/>
        <c:majorUnit val="0.5"/>
      </c:valAx>
    </c:plotArea>
    <c:legend>
      <c:legendPos val="r"/>
      <c:overlay val="0"/>
      <c:txPr>
        <a:bodyPr/>
        <a:lstStyle/>
        <a:p>
          <a:pPr>
            <a:defRPr lang="pl-PL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43659915680858E-2"/>
          <c:y val="0.12997816013739052"/>
          <c:w val="0.88294219174815258"/>
          <c:h val="0.83380784809306263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</c:spPr>
          <c:invertIfNegative val="0"/>
          <c:cat>
            <c:strRef>
              <c:f>'1'!$A$2:$A$32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'6'!$B$2:$B$9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07864"/>
        <c:axId val="270810216"/>
      </c:barChart>
      <c:scatterChart>
        <c:scatterStyle val="lineMarker"/>
        <c:varyColors val="0"/>
        <c:ser>
          <c:idx val="1"/>
          <c:order val="1"/>
          <c:tx>
            <c:v>Profity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xVal>
            <c:numRef>
              <c:f>'6'!$C$2:$C$9</c:f>
              <c:numCache>
                <c:formatCode>#,##0.00</c:formatCode>
                <c:ptCount val="8"/>
                <c:pt idx="0">
                  <c:v>96424579.999826193</c:v>
                </c:pt>
                <c:pt idx="1">
                  <c:v>94160510.771174505</c:v>
                </c:pt>
                <c:pt idx="2">
                  <c:v>93861324.070219994</c:v>
                </c:pt>
                <c:pt idx="3">
                  <c:v>93763312.433548301</c:v>
                </c:pt>
                <c:pt idx="4">
                  <c:v>97977655.925664499</c:v>
                </c:pt>
                <c:pt idx="5">
                  <c:v>94598847.142932907</c:v>
                </c:pt>
                <c:pt idx="6">
                  <c:v>96393958.224567994</c:v>
                </c:pt>
                <c:pt idx="7">
                  <c:v>95002818.572663903</c:v>
                </c:pt>
              </c:numCache>
            </c:numRef>
          </c:xVal>
          <c:yVal>
            <c:numRef>
              <c:f>'6'!$D$2:$D$9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805904"/>
        <c:axId val="270802768"/>
      </c:scatterChart>
      <c:catAx>
        <c:axId val="27080786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spPr>
          <a:solidFill>
            <a:srgbClr val="00B0F0"/>
          </a:solidFill>
        </c:spPr>
        <c:txPr>
          <a:bodyPr rot="0" vert="horz" anchor="b" anchorCtr="1"/>
          <a:lstStyle/>
          <a:p>
            <a:pPr>
              <a:defRPr lang="pl-PL" b="0"/>
            </a:pPr>
            <a:endParaRPr lang="pl-PL"/>
          </a:p>
        </c:txPr>
        <c:crossAx val="270810216"/>
        <c:crossesAt val="9.300000000000002E+61"/>
        <c:auto val="1"/>
        <c:lblAlgn val="ctr"/>
        <c:lblOffset val="0"/>
        <c:noMultiLvlLbl val="0"/>
      </c:catAx>
      <c:valAx>
        <c:axId val="270810216"/>
        <c:scaling>
          <c:orientation val="minMax"/>
          <c:max val="99000000"/>
          <c:min val="93000000"/>
        </c:scaling>
        <c:delete val="0"/>
        <c:axPos val="b"/>
        <c:numFmt formatCode="#,##0" sourceLinked="0"/>
        <c:majorTickMark val="out"/>
        <c:minorTickMark val="out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7864"/>
        <c:crossesAt val="1"/>
        <c:crossBetween val="midCat"/>
        <c:majorUnit val="2000000"/>
        <c:minorUnit val="200000"/>
        <c:dispUnits>
          <c:builtInUnit val="million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  <c:valAx>
        <c:axId val="270802768"/>
        <c:scaling>
          <c:orientation val="minMax"/>
          <c:max val="8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270805904"/>
        <c:crosses val="max"/>
        <c:crossBetween val="midCat"/>
      </c:valAx>
      <c:valAx>
        <c:axId val="27080590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270802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40408953155956"/>
          <c:y val="5.1014502068150502E-2"/>
          <c:w val="0.68492041434810214"/>
          <c:h val="0.760297206033953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'6'!$B$1</c:f>
              <c:strCache>
                <c:ptCount val="1"/>
              </c:strCache>
            </c:strRef>
          </c:tx>
          <c:invertIfNegative val="0"/>
          <c:cat>
            <c:strRef>
              <c:f>'6'!$A$2:$A$9</c:f>
              <c:strCache>
                <c:ptCount val="8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</c:strCache>
            </c:strRef>
          </c:cat>
          <c:val>
            <c:numRef>
              <c:f>'6'!$B$2:$B$9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'6'!$C$1</c:f>
              <c:strCache>
                <c:ptCount val="1"/>
                <c:pt idx="0">
                  <c:v>Przychód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'6'!$A$2:$A$9</c:f>
              <c:strCache>
                <c:ptCount val="8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</c:strCache>
            </c:strRef>
          </c:cat>
          <c:val>
            <c:numRef>
              <c:f>'6'!$C$2:$C$9</c:f>
              <c:numCache>
                <c:formatCode>#,##0.00</c:formatCode>
                <c:ptCount val="8"/>
                <c:pt idx="0">
                  <c:v>96424579.999826193</c:v>
                </c:pt>
                <c:pt idx="1">
                  <c:v>94160510.771174505</c:v>
                </c:pt>
                <c:pt idx="2">
                  <c:v>93861324.070219994</c:v>
                </c:pt>
                <c:pt idx="3">
                  <c:v>93763312.433548301</c:v>
                </c:pt>
                <c:pt idx="4">
                  <c:v>97977655.925664499</c:v>
                </c:pt>
                <c:pt idx="5">
                  <c:v>94598847.142932907</c:v>
                </c:pt>
                <c:pt idx="6">
                  <c:v>96393958.224567994</c:v>
                </c:pt>
                <c:pt idx="7">
                  <c:v>95002818.572663903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06688"/>
        <c:axId val="270807080"/>
      </c:barChart>
      <c:catAx>
        <c:axId val="27080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7080"/>
        <c:crosses val="autoZero"/>
        <c:auto val="1"/>
        <c:lblAlgn val="ctr"/>
        <c:lblOffset val="100"/>
        <c:noMultiLvlLbl val="0"/>
      </c:catAx>
      <c:valAx>
        <c:axId val="270807080"/>
        <c:scaling>
          <c:orientation val="minMax"/>
          <c:max val="10000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6688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'6'!$B$1</c:f>
              <c:strCache>
                <c:ptCount val="1"/>
              </c:strCache>
            </c:strRef>
          </c:tx>
          <c:invertIfNegative val="0"/>
          <c:cat>
            <c:strRef>
              <c:f>'6'!$A$2:$A$9</c:f>
              <c:strCache>
                <c:ptCount val="8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</c:strCache>
            </c:strRef>
          </c:cat>
          <c:val>
            <c:numRef>
              <c:f>'6'!$B$2:$B$9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'6'!$C$1</c:f>
              <c:strCache>
                <c:ptCount val="1"/>
                <c:pt idx="0">
                  <c:v>Przychód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'6'!$A$2:$A$9</c:f>
              <c:strCache>
                <c:ptCount val="8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</c:strCache>
            </c:strRef>
          </c:cat>
          <c:val>
            <c:numRef>
              <c:f>'6'!$C$2:$C$9</c:f>
              <c:numCache>
                <c:formatCode>#,##0.00</c:formatCode>
                <c:ptCount val="8"/>
                <c:pt idx="0">
                  <c:v>96424579.999826193</c:v>
                </c:pt>
                <c:pt idx="1">
                  <c:v>94160510.771174505</c:v>
                </c:pt>
                <c:pt idx="2">
                  <c:v>93861324.070219994</c:v>
                </c:pt>
                <c:pt idx="3">
                  <c:v>93763312.433548301</c:v>
                </c:pt>
                <c:pt idx="4">
                  <c:v>97977655.925664499</c:v>
                </c:pt>
                <c:pt idx="5">
                  <c:v>94598847.142932907</c:v>
                </c:pt>
                <c:pt idx="6">
                  <c:v>96393958.224567994</c:v>
                </c:pt>
                <c:pt idx="7">
                  <c:v>95002818.572663903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08648"/>
        <c:axId val="270809824"/>
      </c:barChart>
      <c:catAx>
        <c:axId val="270808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9824"/>
        <c:crosses val="autoZero"/>
        <c:auto val="1"/>
        <c:lblAlgn val="ctr"/>
        <c:lblOffset val="100"/>
        <c:noMultiLvlLbl val="0"/>
      </c:catAx>
      <c:valAx>
        <c:axId val="270809824"/>
        <c:scaling>
          <c:orientation val="minMax"/>
          <c:max val="98000000"/>
          <c:min val="9300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0808648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lang="pl-PL"/>
                </a:pPr>
                <a:endParaRPr lang="pl-PL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chemeClr val="accent1"/>
                </a:solidFill>
              </a:rPr>
              <a:t>Przychody</a:t>
            </a:r>
            <a:r>
              <a:rPr lang="pl-PL" baseline="0"/>
              <a:t> vs </a:t>
            </a:r>
            <a:r>
              <a:rPr lang="pl-PL" baseline="0">
                <a:solidFill>
                  <a:schemeClr val="accent2"/>
                </a:solidFill>
              </a:rPr>
              <a:t>Zysk</a:t>
            </a:r>
            <a:r>
              <a:rPr lang="pl-PL" baseline="0"/>
              <a:t> po Oddziałach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v>Etykiety</c:v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Punktowy!$A$2:$A$32</c:f>
              <c:strCache>
                <c:ptCount val="31"/>
                <c:pt idx="0">
                  <c:v>Oddział 10</c:v>
                </c:pt>
                <c:pt idx="1">
                  <c:v>Oddział 29</c:v>
                </c:pt>
                <c:pt idx="2">
                  <c:v>Oddział 6</c:v>
                </c:pt>
                <c:pt idx="3">
                  <c:v>Oddział 19</c:v>
                </c:pt>
                <c:pt idx="4">
                  <c:v>Oddział 5</c:v>
                </c:pt>
                <c:pt idx="5">
                  <c:v>Oddział 26</c:v>
                </c:pt>
                <c:pt idx="6">
                  <c:v>Oddział 16</c:v>
                </c:pt>
                <c:pt idx="7">
                  <c:v>Oddział 1</c:v>
                </c:pt>
                <c:pt idx="8">
                  <c:v>Oddział 13</c:v>
                </c:pt>
                <c:pt idx="9">
                  <c:v>Oddział 11</c:v>
                </c:pt>
                <c:pt idx="10">
                  <c:v>Oddział 8</c:v>
                </c:pt>
                <c:pt idx="11">
                  <c:v>Oddział 14</c:v>
                </c:pt>
                <c:pt idx="12">
                  <c:v>Oddział 7</c:v>
                </c:pt>
                <c:pt idx="13">
                  <c:v>Oddział 20</c:v>
                </c:pt>
                <c:pt idx="14">
                  <c:v>Oddział 15</c:v>
                </c:pt>
                <c:pt idx="15">
                  <c:v>Oddział 18</c:v>
                </c:pt>
                <c:pt idx="16">
                  <c:v>Oddział 9</c:v>
                </c:pt>
                <c:pt idx="17">
                  <c:v>Oddział 23</c:v>
                </c:pt>
                <c:pt idx="18">
                  <c:v>Oddział 2</c:v>
                </c:pt>
                <c:pt idx="19">
                  <c:v>Oddział 3</c:v>
                </c:pt>
                <c:pt idx="20">
                  <c:v>Oddział 24</c:v>
                </c:pt>
                <c:pt idx="21">
                  <c:v>Oddział 28</c:v>
                </c:pt>
                <c:pt idx="22">
                  <c:v>Oddział 27</c:v>
                </c:pt>
                <c:pt idx="23">
                  <c:v>Oddział 17</c:v>
                </c:pt>
                <c:pt idx="24">
                  <c:v>Oddział 4</c:v>
                </c:pt>
                <c:pt idx="25">
                  <c:v>Oddział 21</c:v>
                </c:pt>
                <c:pt idx="26">
                  <c:v>Oddział 30</c:v>
                </c:pt>
                <c:pt idx="27">
                  <c:v>Oddział 12</c:v>
                </c:pt>
                <c:pt idx="28">
                  <c:v>Oddział 31</c:v>
                </c:pt>
                <c:pt idx="29">
                  <c:v>Oddział 25</c:v>
                </c:pt>
                <c:pt idx="30">
                  <c:v>Oddział 22</c:v>
                </c:pt>
              </c:strCache>
            </c:strRef>
          </c:cat>
          <c:val>
            <c:numRef>
              <c:f>Punktowy!$E$2:$E$32</c:f>
              <c:numCache>
                <c:formatCode>0</c:formatCode>
                <c:ptCount val="31"/>
                <c:pt idx="0">
                  <c:v>988126.66454125778</c:v>
                </c:pt>
                <c:pt idx="1">
                  <c:v>47095.643840228367</c:v>
                </c:pt>
                <c:pt idx="2">
                  <c:v>47095.643840228367</c:v>
                </c:pt>
                <c:pt idx="3">
                  <c:v>47095.643840228367</c:v>
                </c:pt>
                <c:pt idx="4">
                  <c:v>47095.643840228367</c:v>
                </c:pt>
                <c:pt idx="5">
                  <c:v>47095.643840228367</c:v>
                </c:pt>
                <c:pt idx="6">
                  <c:v>47095.643840228367</c:v>
                </c:pt>
                <c:pt idx="7">
                  <c:v>47095.643840228367</c:v>
                </c:pt>
                <c:pt idx="8">
                  <c:v>47095.643840228367</c:v>
                </c:pt>
                <c:pt idx="9">
                  <c:v>47095.643840228367</c:v>
                </c:pt>
                <c:pt idx="10">
                  <c:v>47095.643840228367</c:v>
                </c:pt>
                <c:pt idx="11">
                  <c:v>47095.643840228367</c:v>
                </c:pt>
                <c:pt idx="12">
                  <c:v>47095.643840228367</c:v>
                </c:pt>
                <c:pt idx="13">
                  <c:v>47095.643840228367</c:v>
                </c:pt>
                <c:pt idx="14">
                  <c:v>47095.643840228367</c:v>
                </c:pt>
                <c:pt idx="15">
                  <c:v>47095.643840228367</c:v>
                </c:pt>
                <c:pt idx="16">
                  <c:v>47095.643840228367</c:v>
                </c:pt>
                <c:pt idx="17">
                  <c:v>47095.643840228367</c:v>
                </c:pt>
                <c:pt idx="18">
                  <c:v>47095.643840228367</c:v>
                </c:pt>
                <c:pt idx="19">
                  <c:v>47095.643840228367</c:v>
                </c:pt>
                <c:pt idx="20">
                  <c:v>47095.643840228367</c:v>
                </c:pt>
                <c:pt idx="21">
                  <c:v>47095.643840228367</c:v>
                </c:pt>
                <c:pt idx="22">
                  <c:v>47095.643840228367</c:v>
                </c:pt>
                <c:pt idx="23">
                  <c:v>47095.643840228367</c:v>
                </c:pt>
                <c:pt idx="24">
                  <c:v>47095.643840228367</c:v>
                </c:pt>
                <c:pt idx="25">
                  <c:v>47095.643840228367</c:v>
                </c:pt>
                <c:pt idx="26">
                  <c:v>47095.643840228367</c:v>
                </c:pt>
                <c:pt idx="27">
                  <c:v>47095.643840228367</c:v>
                </c:pt>
                <c:pt idx="28">
                  <c:v>47095.643840228367</c:v>
                </c:pt>
                <c:pt idx="29">
                  <c:v>47095.643840228367</c:v>
                </c:pt>
                <c:pt idx="30">
                  <c:v>47095.643840228367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91792"/>
        <c:axId val="313489832"/>
      </c:barChart>
      <c:scatterChart>
        <c:scatterStyle val="lineMarker"/>
        <c:varyColors val="0"/>
        <c:ser>
          <c:idx val="0"/>
          <c:order val="0"/>
          <c:tx>
            <c:strRef>
              <c:f>Punktowy!$B$1</c:f>
              <c:strCache>
                <c:ptCount val="1"/>
                <c:pt idx="0">
                  <c:v>Przychód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Punktowy!$B$2:$B$32</c:f>
              <c:numCache>
                <c:formatCode>0</c:formatCode>
                <c:ptCount val="31"/>
                <c:pt idx="0">
                  <c:v>110969.636988306</c:v>
                </c:pt>
                <c:pt idx="1">
                  <c:v>113194.2144970981</c:v>
                </c:pt>
                <c:pt idx="2">
                  <c:v>129790.66649290617</c:v>
                </c:pt>
                <c:pt idx="3">
                  <c:v>165785.80683918376</c:v>
                </c:pt>
                <c:pt idx="4">
                  <c:v>174540.42606435073</c:v>
                </c:pt>
                <c:pt idx="5">
                  <c:v>196612.38348006204</c:v>
                </c:pt>
                <c:pt idx="6">
                  <c:v>232995.48522747893</c:v>
                </c:pt>
                <c:pt idx="7">
                  <c:v>321316.3358038076</c:v>
                </c:pt>
                <c:pt idx="8">
                  <c:v>387651.45230902988</c:v>
                </c:pt>
                <c:pt idx="9">
                  <c:v>399451.87176144548</c:v>
                </c:pt>
                <c:pt idx="10">
                  <c:v>443001.87256316905</c:v>
                </c:pt>
                <c:pt idx="11">
                  <c:v>454036.64634038042</c:v>
                </c:pt>
                <c:pt idx="12">
                  <c:v>460441.46267102606</c:v>
                </c:pt>
                <c:pt idx="13">
                  <c:v>463040.33244260203</c:v>
                </c:pt>
                <c:pt idx="14">
                  <c:v>520667.58210867445</c:v>
                </c:pt>
                <c:pt idx="15">
                  <c:v>529345.88296326762</c:v>
                </c:pt>
                <c:pt idx="16">
                  <c:v>549721.61040241341</c:v>
                </c:pt>
                <c:pt idx="17">
                  <c:v>559895.25235977827</c:v>
                </c:pt>
                <c:pt idx="18">
                  <c:v>567284.13180107938</c:v>
                </c:pt>
                <c:pt idx="19">
                  <c:v>596303.42577952694</c:v>
                </c:pt>
                <c:pt idx="20">
                  <c:v>634114.56224509724</c:v>
                </c:pt>
                <c:pt idx="21">
                  <c:v>637337.14689327637</c:v>
                </c:pt>
                <c:pt idx="22">
                  <c:v>720112.48262718809</c:v>
                </c:pt>
                <c:pt idx="23">
                  <c:v>724947.41944624658</c:v>
                </c:pt>
                <c:pt idx="24">
                  <c:v>748003.6608751351</c:v>
                </c:pt>
                <c:pt idx="25">
                  <c:v>770133.0108751806</c:v>
                </c:pt>
                <c:pt idx="26">
                  <c:v>845126.33019866259</c:v>
                </c:pt>
                <c:pt idx="27">
                  <c:v>892356.46219563973</c:v>
                </c:pt>
                <c:pt idx="28">
                  <c:v>935956.46138089721</c:v>
                </c:pt>
                <c:pt idx="29">
                  <c:v>963371.34596374002</c:v>
                </c:pt>
                <c:pt idx="30">
                  <c:v>988126.66454125778</c:v>
                </c:pt>
              </c:numCache>
            </c:numRef>
          </c:xVal>
          <c:yVal>
            <c:numRef>
              <c:f>Punktowy!$D$2:$D$32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Punktowy!$C$1</c:f>
              <c:strCache>
                <c:ptCount val="1"/>
                <c:pt idx="0">
                  <c:v>Zysk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Punktowy!$C$2:$C$32</c:f>
              <c:numCache>
                <c:formatCode>0</c:formatCode>
                <c:ptCount val="31"/>
                <c:pt idx="0">
                  <c:v>47095.643840228367</c:v>
                </c:pt>
                <c:pt idx="1">
                  <c:v>48847.556645697216</c:v>
                </c:pt>
                <c:pt idx="2">
                  <c:v>54410.808861884354</c:v>
                </c:pt>
                <c:pt idx="3">
                  <c:v>72257.31828557582</c:v>
                </c:pt>
                <c:pt idx="4">
                  <c:v>74244.07178095814</c:v>
                </c:pt>
                <c:pt idx="5">
                  <c:v>79108.171228716907</c:v>
                </c:pt>
                <c:pt idx="6">
                  <c:v>79140.75477981921</c:v>
                </c:pt>
                <c:pt idx="7">
                  <c:v>84377.905037513512</c:v>
                </c:pt>
                <c:pt idx="8">
                  <c:v>95521.036938945195</c:v>
                </c:pt>
                <c:pt idx="9">
                  <c:v>128731.61220497676</c:v>
                </c:pt>
                <c:pt idx="10">
                  <c:v>163592.18530704777</c:v>
                </c:pt>
                <c:pt idx="11">
                  <c:v>193339.87102766286</c:v>
                </c:pt>
                <c:pt idx="12">
                  <c:v>199057.23951114915</c:v>
                </c:pt>
                <c:pt idx="13">
                  <c:v>213879.3594195917</c:v>
                </c:pt>
                <c:pt idx="14">
                  <c:v>228624.31574657638</c:v>
                </c:pt>
                <c:pt idx="15">
                  <c:v>247651.69392583697</c:v>
                </c:pt>
                <c:pt idx="16">
                  <c:v>266577.41320574487</c:v>
                </c:pt>
                <c:pt idx="17">
                  <c:v>273693.83580761938</c:v>
                </c:pt>
                <c:pt idx="18">
                  <c:v>289314.95239935355</c:v>
                </c:pt>
                <c:pt idx="19">
                  <c:v>316741.58598204522</c:v>
                </c:pt>
                <c:pt idx="20">
                  <c:v>317853.52882134472</c:v>
                </c:pt>
                <c:pt idx="21">
                  <c:v>328260.09127442975</c:v>
                </c:pt>
                <c:pt idx="22">
                  <c:v>337931.12692058855</c:v>
                </c:pt>
                <c:pt idx="23">
                  <c:v>371029.806618765</c:v>
                </c:pt>
                <c:pt idx="24">
                  <c:v>380934.02509429929</c:v>
                </c:pt>
                <c:pt idx="25">
                  <c:v>392277.28513380769</c:v>
                </c:pt>
                <c:pt idx="26">
                  <c:v>410071.0654100005</c:v>
                </c:pt>
                <c:pt idx="27">
                  <c:v>422787.59574375639</c:v>
                </c:pt>
                <c:pt idx="28">
                  <c:v>426501.46413062391</c:v>
                </c:pt>
                <c:pt idx="29">
                  <c:v>470858.92171556765</c:v>
                </c:pt>
                <c:pt idx="30">
                  <c:v>482380.06857309985</c:v>
                </c:pt>
              </c:numCache>
            </c:numRef>
          </c:xVal>
          <c:yVal>
            <c:numRef>
              <c:f>Punktowy!$D$2:$D$32</c:f>
              <c:numCache>
                <c:formatCode>General</c:formatCode>
                <c:ptCount val="3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03496"/>
        <c:axId val="41506240"/>
      </c:scatterChart>
      <c:valAx>
        <c:axId val="4150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06240"/>
        <c:crosses val="autoZero"/>
        <c:crossBetween val="midCat"/>
      </c:valAx>
      <c:valAx>
        <c:axId val="41506240"/>
        <c:scaling>
          <c:orientation val="minMax"/>
          <c:max val="31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1503496"/>
        <c:crosses val="autoZero"/>
        <c:crossBetween val="midCat"/>
      </c:valAx>
      <c:valAx>
        <c:axId val="313489832"/>
        <c:scaling>
          <c:orientation val="minMax"/>
        </c:scaling>
        <c:delete val="0"/>
        <c:axPos val="t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3491792"/>
        <c:crosses val="max"/>
        <c:crossBetween val="between"/>
      </c:valAx>
      <c:catAx>
        <c:axId val="3134917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348983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8"/>
          </c:marker>
          <c:xVal>
            <c:numRef>
              <c:f>'Kropkowy histogram'!$A$1:$A$35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6</c:v>
                </c:pt>
                <c:pt idx="32">
                  <c:v>9</c:v>
                </c:pt>
                <c:pt idx="33">
                  <c:v>11</c:v>
                </c:pt>
                <c:pt idx="34">
                  <c:v>10</c:v>
                </c:pt>
              </c:numCache>
            </c:numRef>
          </c:xVal>
          <c:yVal>
            <c:numRef>
              <c:f>'Kropkowy histogram'!$B$1:$B$35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096912"/>
        <c:axId val="271097304"/>
      </c:scatterChart>
      <c:valAx>
        <c:axId val="27109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l-PL"/>
            </a:pPr>
            <a:endParaRPr lang="pl-PL"/>
          </a:p>
        </c:txPr>
        <c:crossAx val="271097304"/>
        <c:crosses val="autoZero"/>
        <c:crossBetween val="midCat"/>
      </c:valAx>
      <c:valAx>
        <c:axId val="271097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109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2.xml"/><Relationship Id="rId7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1.png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466724</xdr:colOff>
      <xdr:row>0</xdr:row>
      <xdr:rowOff>95250</xdr:rowOff>
    </xdr:from>
    <xdr:to>
      <xdr:col>18</xdr:col>
      <xdr:colOff>47625</xdr:colOff>
      <xdr:row>39</xdr:row>
      <xdr:rowOff>57150</xdr:rowOff>
    </xdr:to>
    <xdr:graphicFrame macro="">
      <xdr:nvGraphicFramePr>
        <xdr:cNvPr id="2" name="Wykres 1" hidden="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64293</xdr:colOff>
      <xdr:row>3</xdr:row>
      <xdr:rowOff>95249</xdr:rowOff>
    </xdr:from>
    <xdr:to>
      <xdr:col>23</xdr:col>
      <xdr:colOff>440531</xdr:colOff>
      <xdr:row>33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559593</xdr:colOff>
      <xdr:row>3</xdr:row>
      <xdr:rowOff>23812</xdr:rowOff>
    </xdr:from>
    <xdr:to>
      <xdr:col>14</xdr:col>
      <xdr:colOff>328613</xdr:colOff>
      <xdr:row>32</xdr:row>
      <xdr:rowOff>119063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154780</xdr:rowOff>
    </xdr:from>
    <xdr:to>
      <xdr:col>14</xdr:col>
      <xdr:colOff>452438</xdr:colOff>
      <xdr:row>33</xdr:row>
      <xdr:rowOff>59531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535781</xdr:colOff>
      <xdr:row>4</xdr:row>
      <xdr:rowOff>2</xdr:rowOff>
    </xdr:from>
    <xdr:to>
      <xdr:col>24</xdr:col>
      <xdr:colOff>285749</xdr:colOff>
      <xdr:row>32</xdr:row>
      <xdr:rowOff>59532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250032</xdr:colOff>
      <xdr:row>0</xdr:row>
      <xdr:rowOff>0</xdr:rowOff>
    </xdr:from>
    <xdr:to>
      <xdr:col>16</xdr:col>
      <xdr:colOff>142875</xdr:colOff>
      <xdr:row>33</xdr:row>
      <xdr:rowOff>130971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154781</xdr:rowOff>
    </xdr:from>
    <xdr:to>
      <xdr:col>14</xdr:col>
      <xdr:colOff>440532</xdr:colOff>
      <xdr:row>34</xdr:row>
      <xdr:rowOff>107156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11907</xdr:colOff>
      <xdr:row>2</xdr:row>
      <xdr:rowOff>107157</xdr:rowOff>
    </xdr:from>
    <xdr:to>
      <xdr:col>22</xdr:col>
      <xdr:colOff>238125</xdr:colOff>
      <xdr:row>35</xdr:row>
      <xdr:rowOff>71438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142876</xdr:rowOff>
    </xdr:from>
    <xdr:to>
      <xdr:col>17</xdr:col>
      <xdr:colOff>485776</xdr:colOff>
      <xdr:row>21</xdr:row>
      <xdr:rowOff>57150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2</xdr:row>
      <xdr:rowOff>95250</xdr:rowOff>
    </xdr:from>
    <xdr:to>
      <xdr:col>17</xdr:col>
      <xdr:colOff>47625</xdr:colOff>
      <xdr:row>37</xdr:row>
      <xdr:rowOff>57150</xdr:rowOff>
    </xdr:to>
    <xdr:graphicFrame macro="">
      <xdr:nvGraphicFramePr>
        <xdr:cNvPr id="2" name="Wykres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3</xdr:row>
      <xdr:rowOff>0</xdr:rowOff>
    </xdr:from>
    <xdr:to>
      <xdr:col>10</xdr:col>
      <xdr:colOff>624416</xdr:colOff>
      <xdr:row>9</xdr:row>
      <xdr:rowOff>140496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1051719</xdr:colOff>
      <xdr:row>7</xdr:row>
      <xdr:rowOff>85328</xdr:rowOff>
    </xdr:from>
    <xdr:to>
      <xdr:col>16</xdr:col>
      <xdr:colOff>16669</xdr:colOff>
      <xdr:row>21</xdr:row>
      <xdr:rowOff>201216</xdr:rowOff>
    </xdr:to>
    <xdr:sp macro="" textlink="">
      <xdr:nvSpPr>
        <xdr:cNvPr id="4" name="pole tekstowe 3"/>
        <xdr:cNvSpPr txBox="1"/>
      </xdr:nvSpPr>
      <xdr:spPr>
        <a:xfrm>
          <a:off x="9009063" y="1623219"/>
          <a:ext cx="2497137" cy="2913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/>
            <a:t>najpierw zakres C1 do D8</a:t>
          </a:r>
        </a:p>
        <a:p>
          <a:endParaRPr lang="pl-PL" sz="1100"/>
        </a:p>
        <a:p>
          <a:r>
            <a:rPr lang="pl-PL" sz="1100"/>
            <a:t>zmiana nazwy  pozycja -&gt;2Q</a:t>
          </a:r>
        </a:p>
        <a:p>
          <a:endParaRPr lang="pl-PL" sz="1100"/>
        </a:p>
        <a:p>
          <a:r>
            <a:rPr lang="pl-PL" sz="1100"/>
            <a:t>Następnie dodajemy nową serię:</a:t>
          </a:r>
        </a:p>
        <a:p>
          <a:endParaRPr lang="pl-PL" sz="1100"/>
        </a:p>
        <a:p>
          <a:endParaRPr lang="pl-PL" sz="1100"/>
        </a:p>
        <a:p>
          <a:r>
            <a:rPr lang="pl-PL" sz="1100"/>
            <a:t>Formatujemy znaczniki  (wartości</a:t>
          </a:r>
          <a:r>
            <a:rPr lang="pl-PL" sz="1100" baseline="0"/>
            <a:t> do środka)</a:t>
          </a:r>
          <a:endParaRPr lang="pl-PL" sz="1100"/>
        </a:p>
        <a:p>
          <a:endParaRPr lang="pl-PL" sz="1100"/>
        </a:p>
        <a:p>
          <a:r>
            <a:rPr lang="pl-PL" sz="1100"/>
            <a:t>Usuwamy oś</a:t>
          </a:r>
        </a:p>
        <a:p>
          <a:r>
            <a:rPr lang="pl-PL" sz="1100"/>
            <a:t>Na liniach wstawiamy pola tekstowe.</a:t>
          </a:r>
          <a:r>
            <a:rPr lang="pl-PL" sz="1100" baseline="0"/>
            <a:t> Formatuję je w sposób aby tło było takie jak tło wykresu, w naszym przypadku białe</a:t>
          </a:r>
          <a:endParaRPr lang="pl-PL" sz="1100"/>
        </a:p>
        <a:p>
          <a:endParaRPr lang="pl-PL" sz="1100"/>
        </a:p>
        <a:p>
          <a:endParaRPr lang="pl-PL" sz="1100"/>
        </a:p>
        <a:p>
          <a:endParaRPr lang="pl-PL" sz="1100"/>
        </a:p>
        <a:p>
          <a:endParaRPr lang="en-GB" sz="1100"/>
        </a:p>
      </xdr:txBody>
    </xdr:sp>
    <xdr:clientData/>
  </xdr:twoCellAnchor>
  <xdr:twoCellAnchor>
    <xdr:from>
      <xdr:col>6</xdr:col>
      <xdr:colOff>73161</xdr:colOff>
      <xdr:row>11</xdr:row>
      <xdr:rowOff>0</xdr:rowOff>
    </xdr:from>
    <xdr:to>
      <xdr:col>10</xdr:col>
      <xdr:colOff>643304</xdr:colOff>
      <xdr:row>17</xdr:row>
      <xdr:rowOff>121855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82278</xdr:colOff>
      <xdr:row>18</xdr:row>
      <xdr:rowOff>161925</xdr:rowOff>
    </xdr:from>
    <xdr:to>
      <xdr:col>10</xdr:col>
      <xdr:colOff>624740</xdr:colOff>
      <xdr:row>25</xdr:row>
      <xdr:rowOff>158751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912812</xdr:colOff>
      <xdr:row>0</xdr:row>
      <xdr:rowOff>119063</xdr:rowOff>
    </xdr:from>
    <xdr:to>
      <xdr:col>18</xdr:col>
      <xdr:colOff>106362</xdr:colOff>
      <xdr:row>4</xdr:row>
      <xdr:rowOff>174229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238125</xdr:colOff>
      <xdr:row>1</xdr:row>
      <xdr:rowOff>9525</xdr:rowOff>
    </xdr:from>
    <xdr:to>
      <xdr:col>10</xdr:col>
      <xdr:colOff>419100</xdr:colOff>
      <xdr:row>1</xdr:row>
      <xdr:rowOff>228600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334125" y="209550"/>
          <a:ext cx="1400175" cy="219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1</xdr:row>
      <xdr:rowOff>219075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0"/>
          <a:ext cx="1400175" cy="419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190500</xdr:colOff>
      <xdr:row>1</xdr:row>
      <xdr:rowOff>28575</xdr:rowOff>
    </xdr:from>
    <xdr:to>
      <xdr:col>7</xdr:col>
      <xdr:colOff>504825</xdr:colOff>
      <xdr:row>1</xdr:row>
      <xdr:rowOff>247650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171950" y="228600"/>
          <a:ext cx="1819275" cy="2190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64293</xdr:colOff>
      <xdr:row>1</xdr:row>
      <xdr:rowOff>178594</xdr:rowOff>
    </xdr:from>
    <xdr:to>
      <xdr:col>21</xdr:col>
      <xdr:colOff>119063</xdr:colOff>
      <xdr:row>22</xdr:row>
      <xdr:rowOff>35719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83343</xdr:colOff>
      <xdr:row>12</xdr:row>
      <xdr:rowOff>83344</xdr:rowOff>
    </xdr:from>
    <xdr:to>
      <xdr:col>7</xdr:col>
      <xdr:colOff>583407</xdr:colOff>
      <xdr:row>26</xdr:row>
      <xdr:rowOff>154781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22</xdr:row>
      <xdr:rowOff>47625</xdr:rowOff>
    </xdr:from>
    <xdr:to>
      <xdr:col>15</xdr:col>
      <xdr:colOff>285751</xdr:colOff>
      <xdr:row>36</xdr:row>
      <xdr:rowOff>119062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350520</xdr:colOff>
      <xdr:row>0</xdr:row>
      <xdr:rowOff>22860</xdr:rowOff>
    </xdr:from>
    <xdr:to>
      <xdr:col>13</xdr:col>
      <xdr:colOff>45720</xdr:colOff>
      <xdr:row>35</xdr:row>
      <xdr:rowOff>152400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0</xdr:row>
      <xdr:rowOff>152400</xdr:rowOff>
    </xdr:from>
    <xdr:to>
      <xdr:col>18</xdr:col>
      <xdr:colOff>209550</xdr:colOff>
      <xdr:row>22</xdr:row>
      <xdr:rowOff>133350</xdr:rowOff>
    </xdr:to>
    <xdr:sp macro="" textlink="">
      <xdr:nvSpPr>
        <xdr:cNvPr id="2" name="pole tekstowe 1"/>
        <xdr:cNvSpPr txBox="1"/>
      </xdr:nvSpPr>
      <xdr:spPr>
        <a:xfrm>
          <a:off x="6619875" y="152400"/>
          <a:ext cx="4562475" cy="474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/>
            <a:t>Wykres kropkowy (ang.</a:t>
          </a:r>
          <a:r>
            <a:rPr lang="pl-PL" sz="1100" baseline="0"/>
            <a:t> Dot Plot , lub Dot Chart) wilkinsonowy jest bardzo prosty do utworzenia w Excelu  - nie musimy nawet korzystać  z wbudowany Wykresów.  Sztuka polega na wykorzystaniu funkcji  POWT() w celu wyswietlenia odpowiedniej ilości  kropek, czy gdy zajdzie potrzeba innych znaków.</a:t>
          </a:r>
        </a:p>
        <a:p>
          <a:r>
            <a:rPr lang="pl-PL" sz="1100" baseline="0"/>
            <a:t>Jak utworzyć wykres kropkowy położony horyzontalnie?</a:t>
          </a:r>
        </a:p>
        <a:p>
          <a:endParaRPr lang="pl-PL" sz="1100" baseline="0"/>
        </a:p>
        <a:p>
          <a:r>
            <a:rPr lang="pl-PL" sz="1100" baseline="0"/>
            <a:t>W przykładzie, chcielibyśmy uzyskać policzyć ile przesyłek zostało dostarczonych w ciągu ilu dni?</a:t>
          </a:r>
        </a:p>
        <a:p>
          <a:r>
            <a:rPr lang="pl-PL" sz="1100" baseline="0"/>
            <a:t>w kolumnie E przy pomocy funkcji Częstość zliczamy ile przesyłek zostało  zrealizowanych w ciągu 1, 2, 3 dni, itd.</a:t>
          </a:r>
        </a:p>
        <a:p>
          <a:r>
            <a:rPr lang="pl-PL" sz="1100" baseline="0"/>
            <a:t>Aby prawidłowo zliczyć zaznaczamy zakres komórek E2 do E9, następnie wprowadzamy formułę =CZĘSTOŚĆ(B$2:B$31;D$2:D$9) i zatwierdzamy  formułę tablicowu używając  kombinacji klawiszy CTRL+SHIFT+ENTER</a:t>
          </a:r>
        </a:p>
        <a:p>
          <a:endParaRPr lang="pl-PL" sz="1100" baseline="0"/>
        </a:p>
        <a:p>
          <a:r>
            <a:rPr lang="pl-PL" sz="1100" baseline="0"/>
            <a:t>Gdy mamy już zliczone wartości w kolumnie E, wystarczy teraz w komórce F2 wprowadzić formułę:  POWT("•";E2)</a:t>
          </a:r>
        </a:p>
        <a:p>
          <a:r>
            <a:rPr lang="pl-PL" sz="1100" baseline="0"/>
            <a:t>Formułę następnie przeciagamy do komórki F9, i nalezy sformatować komórki do lewej.</a:t>
          </a:r>
        </a:p>
        <a:p>
          <a:endParaRPr lang="pl-PL" sz="1100" baseline="0"/>
        </a:p>
        <a:p>
          <a:r>
            <a:rPr lang="pl-PL" sz="1100" baseline="0"/>
            <a:t>Teraz możemy ukryć dane z kolumny E.</a:t>
          </a:r>
        </a:p>
        <a:p>
          <a:endParaRPr lang="pl-PL" sz="1100" baseline="0"/>
        </a:p>
        <a:p>
          <a:r>
            <a:rPr lang="pl-PL" sz="1100" baseline="0"/>
            <a:t>Jak sformatować największą wartość?</a:t>
          </a:r>
        </a:p>
        <a:p>
          <a:endParaRPr lang="pl-PL" sz="1100" baseline="0"/>
        </a:p>
        <a:p>
          <a:r>
            <a:rPr lang="pl-PL" sz="1100" baseline="0"/>
            <a:t>Dodatkowo  możemy sformatować warunkowo, np. największą wartość .</a:t>
          </a:r>
        </a:p>
        <a:p>
          <a:r>
            <a:rPr lang="pl-PL" sz="1100" baseline="0"/>
            <a:t>Aby  sformatoć  największą wartość  zaznaczamy dane w kolumnie F i używamy do formowania warunkowe =MAX($E$2:$E$9)=MAX($E2).</a:t>
          </a:r>
        </a:p>
        <a:p>
          <a:r>
            <a:rPr lang="pl-PL" sz="1100" baseline="0"/>
            <a:t>Dane zostały sformatowane.</a:t>
          </a:r>
        </a:p>
        <a:p>
          <a:endParaRPr lang="pl-PL" sz="1100" baseline="0"/>
        </a:p>
        <a:p>
          <a:endParaRPr lang="pl-PL" sz="1100" baseline="0"/>
        </a:p>
        <a:p>
          <a:endParaRPr lang="pl-PL" sz="1100" baseline="0"/>
        </a:p>
        <a:p>
          <a:endParaRPr lang="pl-PL" sz="1100" baseline="0"/>
        </a:p>
        <a:p>
          <a:endParaRPr lang="en-GB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133350</xdr:rowOff>
    </xdr:from>
    <xdr:to>
      <xdr:col>23</xdr:col>
      <xdr:colOff>571500</xdr:colOff>
      <xdr:row>26</xdr:row>
      <xdr:rowOff>9525</xdr:rowOff>
    </xdr:to>
    <xdr:sp macro="" textlink="">
      <xdr:nvSpPr>
        <xdr:cNvPr id="2" name="pole tekstowe 1"/>
        <xdr:cNvSpPr txBox="1"/>
      </xdr:nvSpPr>
      <xdr:spPr>
        <a:xfrm>
          <a:off x="4133850" y="133350"/>
          <a:ext cx="7181850" cy="594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/>
            <a:t>Wykres kropkowy (ang.</a:t>
          </a:r>
          <a:r>
            <a:rPr lang="pl-PL" sz="1100" baseline="0"/>
            <a:t> Dot Plot , lub Dot Chart)  jest bardzo prosty do utworzenia w Excelu  - nie musimy nawet korzystać  z wbudowany Wykresów.  Sztuka polega na wykorzystaniu funkcji  POWT() w celu wyswietlenia odpowiedniej ilości  kropek, czy gdy zajdzie potrzeba innych znaków.</a:t>
          </a:r>
        </a:p>
        <a:p>
          <a:r>
            <a:rPr lang="pl-PL" sz="1100" baseline="0"/>
            <a:t>Jak utworzyć wykres kropkowy położony  poziomo?</a:t>
          </a:r>
        </a:p>
        <a:p>
          <a:endParaRPr lang="pl-PL" sz="1100" baseline="0"/>
        </a:p>
        <a:p>
          <a:r>
            <a:rPr lang="pl-PL" sz="1100" baseline="0"/>
            <a:t>W przykładzie, chcielibyśmy uzyskać policzyć ile przesyłek zostało dostarczonych w ciągu ilu dni?</a:t>
          </a:r>
        </a:p>
        <a:p>
          <a:r>
            <a:rPr lang="pl-PL" sz="1100" baseline="0"/>
            <a:t>w kolumnie E przy pomocy funkcji Częstość zliczamy ile przesyłek zostało  zrealizowanych w ciągu 1, 2, 3 dni, itd.</a:t>
          </a:r>
        </a:p>
        <a:p>
          <a:r>
            <a:rPr lang="pl-PL" sz="1100" baseline="0"/>
            <a:t>Aby prawidłowo zliczyć zaznaczamy zakres komórek E2 do E9, następnie wprowadzamy formułę =CZĘSTOŚĆ(B$2:B$31;D$2:D$9) i zatwierdzamy  formułę tablicowu używając  kombinacji klawiszy CTRL+SHIFT+ENTER</a:t>
          </a:r>
        </a:p>
        <a:p>
          <a:endParaRPr lang="pl-PL" sz="1100" baseline="0"/>
        </a:p>
        <a:p>
          <a:r>
            <a:rPr lang="pl-PL" sz="1100" baseline="0"/>
            <a:t>Gdy mamy już zliczone wartości w kolumnie E, wystarczy teraz w komórce F2 wprowadzić formułę:  POWT("•";E2)</a:t>
          </a:r>
        </a:p>
        <a:p>
          <a:r>
            <a:rPr lang="pl-PL" sz="1100" baseline="0"/>
            <a:t>Formułę następnie przeciagamy do komórki F9, i nalezy sformatować komórki do lewej.</a:t>
          </a:r>
        </a:p>
        <a:p>
          <a:endParaRPr lang="pl-PL" sz="1100" baseline="0"/>
        </a:p>
        <a:p>
          <a:r>
            <a:rPr lang="pl-PL" sz="1100" baseline="0"/>
            <a:t>Teraz możemy ukryć dane z kolumny E.</a:t>
          </a:r>
        </a:p>
        <a:p>
          <a:endParaRPr lang="pl-PL" sz="1100" baseline="0"/>
        </a:p>
        <a:p>
          <a:r>
            <a:rPr lang="pl-PL" sz="1100" baseline="0"/>
            <a:t>Jak sformatować największą wartość?</a:t>
          </a:r>
        </a:p>
        <a:p>
          <a:endParaRPr lang="pl-PL" sz="1100" baseline="0"/>
        </a:p>
        <a:p>
          <a:r>
            <a:rPr lang="pl-PL" sz="1100" baseline="0"/>
            <a:t>Dodatkowo  możemy sformatować warunkowo, np. największą wartość .</a:t>
          </a:r>
        </a:p>
        <a:p>
          <a:r>
            <a:rPr lang="pl-PL" sz="1100" baseline="0"/>
            <a:t>Aby  sformatoć  największą wartość  zaznaczamy dane w kolumnie F i używamy do formowania warunkowe =MAX($E$2:$E$9)=MAX($E2).</a:t>
          </a:r>
        </a:p>
        <a:p>
          <a:r>
            <a:rPr lang="pl-PL" sz="1100" baseline="0"/>
            <a:t>Dane zostały sformatowane.</a:t>
          </a:r>
        </a:p>
        <a:p>
          <a:endParaRPr lang="pl-PL" sz="1100" baseline="0"/>
        </a:p>
        <a:p>
          <a:r>
            <a:rPr lang="pl-PL" sz="1100" baseline="0"/>
            <a:t>Jak utworzyć wykres pionowo?</a:t>
          </a:r>
        </a:p>
        <a:p>
          <a:endParaRPr lang="pl-PL" sz="1100" baseline="0"/>
        </a:p>
        <a:p>
          <a:r>
            <a:rPr lang="pl-PL" sz="1100" baseline="0"/>
            <a:t>Aby zliczyć poszczególne liczbę przesyłem zrealizowanych w podanej liczbie dni  w komórce E3 wprowadzam  formułę =LICZ.JEŻELI($B6:$B35;E4); następnie formułę przeciągam do komórki L3.</a:t>
          </a:r>
        </a:p>
        <a:p>
          <a:r>
            <a:rPr lang="pl-PL" sz="1100" baseline="0"/>
            <a:t>Następnie w komórce E2 wprowadzam formułę POWT("•";E3) i przesuwam ją  do komórki  L2)</a:t>
          </a:r>
        </a:p>
        <a:p>
          <a:r>
            <a:rPr lang="pl-PL" sz="1100" baseline="0"/>
            <a:t>Teraz już tylko nalezy zmienić orientacje komórek w wierszu 2 o 90 stopni, i wyrównać komórki do dołu, oraz ukryć wiersz 3.</a:t>
          </a:r>
        </a:p>
        <a:p>
          <a:endParaRPr lang="pl-PL" sz="1100" baseline="0"/>
        </a:p>
        <a:p>
          <a:endParaRPr lang="pl-PL" sz="1100" baseline="0"/>
        </a:p>
        <a:p>
          <a:endParaRPr lang="en-GB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38100</xdr:rowOff>
    </xdr:from>
    <xdr:to>
      <xdr:col>17</xdr:col>
      <xdr:colOff>600075</xdr:colOff>
      <xdr:row>27</xdr:row>
      <xdr:rowOff>161925</xdr:rowOff>
    </xdr:to>
    <xdr:sp macro="" textlink="">
      <xdr:nvSpPr>
        <xdr:cNvPr id="3" name="pole tekstowe 2"/>
        <xdr:cNvSpPr txBox="1"/>
      </xdr:nvSpPr>
      <xdr:spPr>
        <a:xfrm>
          <a:off x="7362825" y="800100"/>
          <a:ext cx="3600450" cy="450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/>
            <a:t>Jak</a:t>
          </a:r>
          <a:r>
            <a:rPr lang="pl-PL" sz="1100" baseline="0"/>
            <a:t> w Excelu utworzyć kropkowy histogram?</a:t>
          </a:r>
        </a:p>
        <a:p>
          <a:endParaRPr lang="pl-PL" sz="1100" baseline="0"/>
        </a:p>
        <a:p>
          <a:r>
            <a:rPr lang="pl-PL" sz="1100" baseline="0"/>
            <a:t>Chcielibyśmy przy pomocy wykresu punktowego  przedstawić  wielokrotność wystąpień danych liczb.</a:t>
          </a:r>
        </a:p>
        <a:p>
          <a:endParaRPr lang="pl-PL" sz="1100" baseline="0"/>
        </a:p>
        <a:p>
          <a:r>
            <a:rPr lang="pl-PL" sz="1100" baseline="0"/>
            <a:t>w kolumnie A mamy 35 liczb od 1 do 11 w dowolnej kolejności. </a:t>
          </a:r>
        </a:p>
        <a:p>
          <a:endParaRPr lang="pl-PL" sz="1100" baseline="0"/>
        </a:p>
        <a:p>
          <a:r>
            <a:rPr lang="pl-PL" sz="1100" baseline="0"/>
            <a:t>W komórce B1 wstawiamy formułę:  =LICZ.JEŻELI(A$1:A1;A1), która po przesunięciu do komórki B35 zliczy nam, która w zakresie wstawi kolejne wystąpienia kolejnych liczb.</a:t>
          </a:r>
        </a:p>
        <a:p>
          <a:endParaRPr lang="pl-PL" sz="1100" baseline="0"/>
        </a:p>
        <a:p>
          <a:r>
            <a:rPr lang="pl-PL" sz="1100" baseline="0"/>
            <a:t>Zaznaczamy którąkolwiek komórkę w zestawieniu i wstawiamy Punktowy </a:t>
          </a:r>
          <a:r>
            <a:rPr lang="pl-PL" sz="1100" baseline="0">
              <a:solidFill>
                <a:srgbClr val="FF0000"/>
              </a:solidFill>
            </a:rPr>
            <a:t>1.  (obrót)</a:t>
          </a:r>
        </a:p>
        <a:p>
          <a:endParaRPr lang="pl-PL" sz="1100" baseline="0">
            <a:solidFill>
              <a:srgbClr val="FF0000"/>
            </a:solidFill>
          </a:endParaRPr>
        </a:p>
        <a:p>
          <a:r>
            <a:rPr lang="pl-PL" sz="1100" baseline="0">
              <a:solidFill>
                <a:srgbClr val="FF0000"/>
              </a:solidFill>
            </a:rPr>
            <a:t>Usuwamy linię</a:t>
          </a:r>
        </a:p>
        <a:p>
          <a:endParaRPr lang="pl-PL" sz="1100" baseline="0">
            <a:solidFill>
              <a:srgbClr val="FF0000"/>
            </a:solidFill>
          </a:endParaRPr>
        </a:p>
        <a:p>
          <a:r>
            <a:rPr lang="pl-PL" sz="1100" baseline="0">
              <a:solidFill>
                <a:srgbClr val="FF0000"/>
              </a:solidFill>
            </a:rPr>
            <a:t>Modyfikacja znaczników</a:t>
          </a:r>
        </a:p>
        <a:p>
          <a:endParaRPr lang="pl-PL" sz="1100" baseline="0">
            <a:solidFill>
              <a:srgbClr val="FF0000"/>
            </a:solidFill>
          </a:endParaRPr>
        </a:p>
        <a:p>
          <a:r>
            <a:rPr lang="pl-PL" sz="1100" baseline="0">
              <a:solidFill>
                <a:srgbClr val="FF0000"/>
              </a:solidFill>
            </a:rPr>
            <a:t>Usuń oś Y</a:t>
          </a:r>
        </a:p>
        <a:p>
          <a:endParaRPr lang="pl-PL" sz="1100" baseline="0">
            <a:solidFill>
              <a:srgbClr val="FF0000"/>
            </a:solidFill>
          </a:endParaRPr>
        </a:p>
        <a:p>
          <a:endParaRPr lang="pl-PL" sz="1100" baseline="0">
            <a:solidFill>
              <a:srgbClr val="FF0000"/>
            </a:solidFill>
          </a:endParaRPr>
        </a:p>
        <a:p>
          <a:r>
            <a:rPr lang="pl-PL" sz="1100" baseline="0">
              <a:solidFill>
                <a:srgbClr val="FF0000"/>
              </a:solidFill>
            </a:rPr>
            <a:t>Zależnie jaki  typ znaczników wybierzemy i jak je sformatujemy nasz wykres może wyglądać  następująco:</a:t>
          </a:r>
        </a:p>
        <a:p>
          <a:endParaRPr lang="pl-PL" sz="11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457200</xdr:colOff>
      <xdr:row>31</xdr:row>
      <xdr:rowOff>104775</xdr:rowOff>
    </xdr:from>
    <xdr:to>
      <xdr:col>28</xdr:col>
      <xdr:colOff>457200</xdr:colOff>
      <xdr:row>71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6010275"/>
          <a:ext cx="12192000" cy="76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590550</xdr:colOff>
      <xdr:row>4</xdr:row>
      <xdr:rowOff>142875</xdr:rowOff>
    </xdr:from>
    <xdr:to>
      <xdr:col>10</xdr:col>
      <xdr:colOff>85725</xdr:colOff>
      <xdr:row>19</xdr:row>
      <xdr:rowOff>28575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xceluser.com/excel_dashboards/dotplot.htm" TargetMode="External"/><Relationship Id="rId2" Type="http://schemas.openxmlformats.org/officeDocument/2006/relationships/hyperlink" Target="http://stephanieevergreen.com/easy-dot-plots-in-excel/" TargetMode="External"/><Relationship Id="rId1" Type="http://schemas.openxmlformats.org/officeDocument/2006/relationships/hyperlink" Target="http://www.b-eye-network.com/newsletters/ben/246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exceluser.com/excel_dashboards/dotplot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exceluser.com/excel_dashboards/dotplot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exceluser.com/excel_dashboards/dotplot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exceluser.com/excel_dashboards/dotplot.ht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xceluser.com/excel_dashboards/dotplot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0000"/>
  </sheetPr>
  <dimension ref="A1:L32"/>
  <sheetViews>
    <sheetView topLeftCell="C1" workbookViewId="0">
      <selection activeCell="G11" sqref="G11"/>
    </sheetView>
  </sheetViews>
  <sheetFormatPr defaultRowHeight="14.4" x14ac:dyDescent="0.3"/>
  <cols>
    <col min="1" max="1" width="12.5546875" customWidth="1"/>
  </cols>
  <sheetData>
    <row r="1" spans="1:12" x14ac:dyDescent="0.3">
      <c r="A1" s="1" t="s">
        <v>33</v>
      </c>
      <c r="B1" s="1" t="s">
        <v>31</v>
      </c>
      <c r="C1" s="1" t="s">
        <v>32</v>
      </c>
    </row>
    <row r="2" spans="1:12" x14ac:dyDescent="0.3">
      <c r="A2" t="s">
        <v>0</v>
      </c>
      <c r="B2">
        <v>321316.3358038076</v>
      </c>
      <c r="C2">
        <v>58745.787224045387</v>
      </c>
      <c r="D2">
        <f t="shared" ref="D2:D32" si="0">C2-B2</f>
        <v>-262570.54857976222</v>
      </c>
      <c r="F2" s="1"/>
    </row>
    <row r="3" spans="1:12" x14ac:dyDescent="0.3">
      <c r="A3" t="s">
        <v>1</v>
      </c>
      <c r="B3">
        <v>567284.13180107938</v>
      </c>
      <c r="C3">
        <v>392277.28513380769</v>
      </c>
      <c r="D3">
        <f t="shared" si="0"/>
        <v>-175006.84666727169</v>
      </c>
      <c r="F3" s="1"/>
    </row>
    <row r="4" spans="1:12" x14ac:dyDescent="0.3">
      <c r="A4" t="s">
        <v>2</v>
      </c>
      <c r="B4">
        <v>596303.42577952694</v>
      </c>
      <c r="C4">
        <v>273693.83580761938</v>
      </c>
      <c r="D4">
        <f t="shared" si="0"/>
        <v>-322609.58997190755</v>
      </c>
    </row>
    <row r="5" spans="1:12" x14ac:dyDescent="0.3">
      <c r="A5" t="s">
        <v>3</v>
      </c>
      <c r="B5">
        <v>748003.6608751351</v>
      </c>
      <c r="C5">
        <v>60361.033968258649</v>
      </c>
      <c r="D5">
        <f t="shared" si="0"/>
        <v>-687642.62690687645</v>
      </c>
    </row>
    <row r="6" spans="1:12" x14ac:dyDescent="0.3">
      <c r="A6" t="s">
        <v>4</v>
      </c>
      <c r="B6">
        <v>174540.42606435073</v>
      </c>
      <c r="C6">
        <v>163592.18530704777</v>
      </c>
      <c r="D6">
        <f t="shared" si="0"/>
        <v>-10948.240757302963</v>
      </c>
    </row>
    <row r="7" spans="1:12" x14ac:dyDescent="0.3">
      <c r="A7" t="s">
        <v>5</v>
      </c>
      <c r="B7">
        <v>129790.66649290617</v>
      </c>
      <c r="C7">
        <v>228624.31574657638</v>
      </c>
      <c r="D7">
        <f t="shared" si="0"/>
        <v>98833.649253670214</v>
      </c>
      <c r="G7" s="3" t="s">
        <v>34</v>
      </c>
    </row>
    <row r="8" spans="1:12" x14ac:dyDescent="0.3">
      <c r="A8" t="s">
        <v>6</v>
      </c>
      <c r="B8">
        <v>460441.46267102606</v>
      </c>
      <c r="C8">
        <v>193339.87102766286</v>
      </c>
      <c r="D8">
        <f t="shared" si="0"/>
        <v>-267101.59164336324</v>
      </c>
      <c r="K8" s="1"/>
      <c r="L8" s="1"/>
    </row>
    <row r="9" spans="1:12" x14ac:dyDescent="0.3">
      <c r="A9" t="s">
        <v>7</v>
      </c>
      <c r="B9">
        <v>443001.87256316905</v>
      </c>
      <c r="C9">
        <v>422787.59574375639</v>
      </c>
      <c r="D9">
        <f t="shared" si="0"/>
        <v>-20214.276819412655</v>
      </c>
    </row>
    <row r="10" spans="1:12" ht="15.6" x14ac:dyDescent="0.3">
      <c r="A10" t="s">
        <v>8</v>
      </c>
      <c r="B10">
        <v>549721.61040241341</v>
      </c>
      <c r="C10">
        <v>289314.95239935355</v>
      </c>
      <c r="D10">
        <f t="shared" si="0"/>
        <v>-260406.65800305986</v>
      </c>
      <c r="G10" s="2" t="s">
        <v>35</v>
      </c>
    </row>
    <row r="11" spans="1:12" x14ac:dyDescent="0.3">
      <c r="A11" t="s">
        <v>9</v>
      </c>
      <c r="B11">
        <v>14969.636988306334</v>
      </c>
      <c r="C11">
        <v>161835.15407410538</v>
      </c>
      <c r="D11">
        <f t="shared" si="0"/>
        <v>146865.51708579905</v>
      </c>
      <c r="G11" s="3" t="s">
        <v>36</v>
      </c>
    </row>
    <row r="12" spans="1:12" x14ac:dyDescent="0.3">
      <c r="A12" t="s">
        <v>10</v>
      </c>
      <c r="B12">
        <v>399451.87176144548</v>
      </c>
      <c r="C12">
        <v>410071.0654100005</v>
      </c>
      <c r="D12">
        <f t="shared" si="0"/>
        <v>10619.193648555025</v>
      </c>
      <c r="G12" s="3" t="s">
        <v>37</v>
      </c>
    </row>
    <row r="13" spans="1:12" ht="15.6" x14ac:dyDescent="0.3">
      <c r="A13" t="s">
        <v>11</v>
      </c>
      <c r="B13">
        <v>892356.46219563973</v>
      </c>
      <c r="C13">
        <v>317853.52882134472</v>
      </c>
      <c r="D13">
        <f t="shared" si="0"/>
        <v>-574502.93337429501</v>
      </c>
      <c r="G13" s="2" t="s">
        <v>38</v>
      </c>
    </row>
    <row r="14" spans="1:12" x14ac:dyDescent="0.3">
      <c r="A14" t="s">
        <v>12</v>
      </c>
      <c r="B14">
        <v>387651.45230902988</v>
      </c>
      <c r="C14">
        <v>38289.149233351862</v>
      </c>
      <c r="D14">
        <f t="shared" si="0"/>
        <v>-349362.30307567801</v>
      </c>
    </row>
    <row r="15" spans="1:12" x14ac:dyDescent="0.3">
      <c r="A15" t="s">
        <v>13</v>
      </c>
      <c r="B15">
        <v>454036.64634038042</v>
      </c>
      <c r="C15">
        <v>64342.077056763592</v>
      </c>
      <c r="D15">
        <f t="shared" si="0"/>
        <v>-389694.56928361685</v>
      </c>
    </row>
    <row r="16" spans="1:12" x14ac:dyDescent="0.3">
      <c r="A16" t="s">
        <v>14</v>
      </c>
      <c r="B16">
        <v>520667.58210867445</v>
      </c>
      <c r="C16">
        <v>64315.586364810493</v>
      </c>
      <c r="D16">
        <f t="shared" si="0"/>
        <v>-456351.99574386398</v>
      </c>
    </row>
    <row r="17" spans="1:4" x14ac:dyDescent="0.3">
      <c r="A17" t="s">
        <v>15</v>
      </c>
      <c r="B17">
        <v>232995.48522747893</v>
      </c>
      <c r="C17">
        <v>371029.806618765</v>
      </c>
      <c r="D17">
        <f t="shared" si="0"/>
        <v>138034.32139128607</v>
      </c>
    </row>
    <row r="18" spans="1:4" x14ac:dyDescent="0.3">
      <c r="A18" t="s">
        <v>16</v>
      </c>
      <c r="B18">
        <v>724947.41944624658</v>
      </c>
      <c r="C18">
        <v>316741.58598204522</v>
      </c>
      <c r="D18">
        <f t="shared" si="0"/>
        <v>-408205.83346420137</v>
      </c>
    </row>
    <row r="19" spans="1:4" x14ac:dyDescent="0.3">
      <c r="A19" t="s">
        <v>17</v>
      </c>
      <c r="B19">
        <v>529345.88296326762</v>
      </c>
      <c r="C19">
        <v>482380.06857309985</v>
      </c>
      <c r="D19">
        <f t="shared" si="0"/>
        <v>-46965.814390167769</v>
      </c>
    </row>
    <row r="20" spans="1:4" x14ac:dyDescent="0.3">
      <c r="A20" t="s">
        <v>18</v>
      </c>
      <c r="B20">
        <v>165785.80683918376</v>
      </c>
      <c r="C20">
        <v>380934.02509429929</v>
      </c>
      <c r="D20">
        <f t="shared" si="0"/>
        <v>215148.21825511553</v>
      </c>
    </row>
    <row r="21" spans="1:4" x14ac:dyDescent="0.3">
      <c r="A21" t="s">
        <v>19</v>
      </c>
      <c r="B21">
        <v>463040.33244260203</v>
      </c>
      <c r="C21">
        <v>266577.41320574487</v>
      </c>
      <c r="D21">
        <f t="shared" si="0"/>
        <v>-196462.91923685715</v>
      </c>
    </row>
    <row r="22" spans="1:4" x14ac:dyDescent="0.3">
      <c r="A22" t="s">
        <v>20</v>
      </c>
      <c r="B22">
        <v>770133.0108751806</v>
      </c>
      <c r="C22">
        <v>39713.460687558712</v>
      </c>
      <c r="D22">
        <f t="shared" si="0"/>
        <v>-730419.55018762185</v>
      </c>
    </row>
    <row r="23" spans="1:4" x14ac:dyDescent="0.3">
      <c r="A23" t="s">
        <v>21</v>
      </c>
      <c r="B23">
        <v>988126.66454125778</v>
      </c>
      <c r="C23">
        <v>247651.69392583697</v>
      </c>
      <c r="D23">
        <f t="shared" si="0"/>
        <v>-740474.97061542084</v>
      </c>
    </row>
    <row r="24" spans="1:4" x14ac:dyDescent="0.3">
      <c r="A24" t="s">
        <v>22</v>
      </c>
      <c r="B24">
        <v>559895.25235977827</v>
      </c>
      <c r="C24">
        <v>213879.3594195917</v>
      </c>
      <c r="D24">
        <f t="shared" si="0"/>
        <v>-346015.89294018655</v>
      </c>
    </row>
    <row r="25" spans="1:4" x14ac:dyDescent="0.3">
      <c r="A25" t="s">
        <v>23</v>
      </c>
      <c r="B25">
        <v>634114.56224509724</v>
      </c>
      <c r="C25">
        <v>44236.429969011668</v>
      </c>
      <c r="D25">
        <f t="shared" si="0"/>
        <v>-589878.13227608555</v>
      </c>
    </row>
    <row r="26" spans="1:4" x14ac:dyDescent="0.3">
      <c r="A26" t="s">
        <v>24</v>
      </c>
      <c r="B26">
        <v>963371.34596374002</v>
      </c>
      <c r="C26">
        <v>68599.92279472643</v>
      </c>
      <c r="D26">
        <f t="shared" si="0"/>
        <v>-894771.42316901358</v>
      </c>
    </row>
    <row r="27" spans="1:4" x14ac:dyDescent="0.3">
      <c r="A27" t="s">
        <v>25</v>
      </c>
      <c r="B27">
        <v>196612.38348006204</v>
      </c>
      <c r="C27">
        <v>470858.92171556765</v>
      </c>
      <c r="D27">
        <f t="shared" si="0"/>
        <v>274246.53823550558</v>
      </c>
    </row>
    <row r="28" spans="1:4" x14ac:dyDescent="0.3">
      <c r="A28" t="s">
        <v>26</v>
      </c>
      <c r="B28">
        <v>720112.48262718809</v>
      </c>
      <c r="C28">
        <v>426501.46413062391</v>
      </c>
      <c r="D28">
        <f t="shared" si="0"/>
        <v>-293611.01849656418</v>
      </c>
    </row>
    <row r="29" spans="1:4" x14ac:dyDescent="0.3">
      <c r="A29" t="s">
        <v>27</v>
      </c>
      <c r="B29">
        <v>637337.14689327637</v>
      </c>
      <c r="C29">
        <v>328260.09127442975</v>
      </c>
      <c r="D29">
        <f t="shared" si="0"/>
        <v>-309077.05561884661</v>
      </c>
    </row>
    <row r="30" spans="1:4" x14ac:dyDescent="0.3">
      <c r="A30" t="s">
        <v>28</v>
      </c>
      <c r="B30">
        <v>113194.2144970981</v>
      </c>
      <c r="C30">
        <v>337931.12692058855</v>
      </c>
      <c r="D30">
        <f t="shared" si="0"/>
        <v>224736.91242349043</v>
      </c>
    </row>
    <row r="31" spans="1:4" x14ac:dyDescent="0.3">
      <c r="A31" t="s">
        <v>29</v>
      </c>
      <c r="B31">
        <v>845126.33019866259</v>
      </c>
      <c r="C31">
        <v>76033.363364996054</v>
      </c>
      <c r="D31">
        <f t="shared" si="0"/>
        <v>-769092.96683366655</v>
      </c>
    </row>
    <row r="32" spans="1:4" x14ac:dyDescent="0.3">
      <c r="A32" t="s">
        <v>30</v>
      </c>
      <c r="B32">
        <v>935956.46138089721</v>
      </c>
      <c r="C32">
        <v>104659.84732111932</v>
      </c>
      <c r="D32">
        <f t="shared" si="0"/>
        <v>-831296.61405977793</v>
      </c>
    </row>
  </sheetData>
  <hyperlinks>
    <hyperlink ref="G7" r:id="rId1" display="http://www.b-eye-network.com/newsletters/ben/2468"/>
    <hyperlink ref="G11" r:id="rId2" display="http://stephanieevergreen.com/easy-dot-plots-in-excel/"/>
    <hyperlink ref="G12" r:id="rId3" display="http://exceluser.com/excel_dashboards/dotplot.htm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/>
  </sheetPr>
  <dimension ref="A1:P32"/>
  <sheetViews>
    <sheetView zoomScale="80" zoomScaleNormal="80" workbookViewId="0">
      <selection activeCell="G11" sqref="G11"/>
    </sheetView>
  </sheetViews>
  <sheetFormatPr defaultRowHeight="14.4" x14ac:dyDescent="0.3"/>
  <cols>
    <col min="1" max="1" width="11.6640625" customWidth="1"/>
    <col min="2" max="2" width="9.109375" customWidth="1"/>
  </cols>
  <sheetData>
    <row r="1" spans="1:16" x14ac:dyDescent="0.3">
      <c r="A1" s="1" t="s">
        <v>33</v>
      </c>
      <c r="B1" s="1" t="s">
        <v>75</v>
      </c>
      <c r="C1" s="1" t="s">
        <v>31</v>
      </c>
      <c r="D1" s="1" t="s">
        <v>74</v>
      </c>
      <c r="E1" s="1" t="s">
        <v>73</v>
      </c>
      <c r="K1" s="3" t="s">
        <v>37</v>
      </c>
    </row>
    <row r="2" spans="1:16" x14ac:dyDescent="0.3">
      <c r="A2" t="s">
        <v>9</v>
      </c>
      <c r="B2" t="e">
        <f>MIN(Revenue:Profits)</f>
        <v>#NAME?</v>
      </c>
      <c r="C2">
        <v>110969.636988306</v>
      </c>
      <c r="D2">
        <v>47095.643840228367</v>
      </c>
      <c r="E2">
        <v>0.5</v>
      </c>
      <c r="P2">
        <v>1.23</v>
      </c>
    </row>
    <row r="3" spans="1:16" x14ac:dyDescent="0.3">
      <c r="A3" t="s">
        <v>28</v>
      </c>
      <c r="B3" t="e">
        <f>MIN(Revenue:Profits)</f>
        <v>#NAME?</v>
      </c>
      <c r="C3">
        <v>113194.2144970981</v>
      </c>
      <c r="D3">
        <v>48847.556645697216</v>
      </c>
      <c r="E3">
        <v>1.5</v>
      </c>
    </row>
    <row r="4" spans="1:16" x14ac:dyDescent="0.3">
      <c r="A4" t="s">
        <v>5</v>
      </c>
      <c r="B4" t="e">
        <f>MIN(Revenue:Profits)</f>
        <v>#NAME?</v>
      </c>
      <c r="C4">
        <v>129790.66649290617</v>
      </c>
      <c r="D4">
        <v>54410.808861884354</v>
      </c>
      <c r="E4">
        <v>2.5</v>
      </c>
    </row>
    <row r="5" spans="1:16" x14ac:dyDescent="0.3">
      <c r="A5" t="s">
        <v>18</v>
      </c>
      <c r="B5" t="e">
        <f>MIN(Revenue:Profits)</f>
        <v>#NAME?</v>
      </c>
      <c r="C5">
        <v>165785.80683918376</v>
      </c>
      <c r="D5">
        <v>72257.31828557582</v>
      </c>
      <c r="E5">
        <v>3.5</v>
      </c>
    </row>
    <row r="6" spans="1:16" x14ac:dyDescent="0.3">
      <c r="A6" t="s">
        <v>4</v>
      </c>
      <c r="B6" t="e">
        <f>MIN(Revenue:Profits)</f>
        <v>#NAME?</v>
      </c>
      <c r="C6">
        <v>174540.42606435073</v>
      </c>
      <c r="D6">
        <v>74244.07178095814</v>
      </c>
      <c r="E6">
        <v>4.5</v>
      </c>
    </row>
    <row r="7" spans="1:16" x14ac:dyDescent="0.3">
      <c r="A7" t="s">
        <v>25</v>
      </c>
      <c r="B7" t="e">
        <f>MIN(Revenue:Profits)</f>
        <v>#NAME?</v>
      </c>
      <c r="C7">
        <v>196612.38348006204</v>
      </c>
      <c r="D7">
        <v>79108.171228716907</v>
      </c>
      <c r="E7">
        <v>5.5</v>
      </c>
    </row>
    <row r="8" spans="1:16" x14ac:dyDescent="0.3">
      <c r="A8" t="s">
        <v>15</v>
      </c>
      <c r="B8" t="e">
        <f>MIN(Revenue:Profits)</f>
        <v>#NAME?</v>
      </c>
      <c r="C8">
        <v>232995.48522747893</v>
      </c>
      <c r="D8">
        <v>79140.75477981921</v>
      </c>
      <c r="E8">
        <v>6.5</v>
      </c>
    </row>
    <row r="9" spans="1:16" x14ac:dyDescent="0.3">
      <c r="A9" t="s">
        <v>0</v>
      </c>
      <c r="B9" t="e">
        <f>MAX(Revenue:Profits)</f>
        <v>#NAME?</v>
      </c>
      <c r="C9">
        <v>321316.3358038076</v>
      </c>
      <c r="D9">
        <v>84377.905037513512</v>
      </c>
      <c r="E9">
        <v>7.5</v>
      </c>
    </row>
    <row r="10" spans="1:16" x14ac:dyDescent="0.3">
      <c r="A10" t="s">
        <v>12</v>
      </c>
      <c r="B10" t="e">
        <f>MIN(Revenue:Profits)</f>
        <v>#NAME?</v>
      </c>
      <c r="C10">
        <v>387651.45230902988</v>
      </c>
      <c r="D10">
        <v>95521.036938945195</v>
      </c>
      <c r="E10">
        <v>8.5</v>
      </c>
    </row>
    <row r="11" spans="1:16" x14ac:dyDescent="0.3">
      <c r="A11" t="s">
        <v>10</v>
      </c>
      <c r="B11" t="e">
        <f>MIN(Revenue:Profits)</f>
        <v>#NAME?</v>
      </c>
      <c r="C11">
        <v>399451.87176144548</v>
      </c>
      <c r="D11">
        <v>128731.61220497676</v>
      </c>
      <c r="E11">
        <v>9.5</v>
      </c>
    </row>
    <row r="12" spans="1:16" x14ac:dyDescent="0.3">
      <c r="A12" t="s">
        <v>7</v>
      </c>
      <c r="B12" t="e">
        <f>MIN(Revenue:Profits)</f>
        <v>#NAME?</v>
      </c>
      <c r="C12">
        <v>443001.87256316905</v>
      </c>
      <c r="D12">
        <v>163592.18530704777</v>
      </c>
      <c r="E12">
        <v>10.5</v>
      </c>
    </row>
    <row r="13" spans="1:16" x14ac:dyDescent="0.3">
      <c r="A13" t="s">
        <v>13</v>
      </c>
      <c r="B13" t="e">
        <f>MIN(Revenue:Profits)</f>
        <v>#NAME?</v>
      </c>
      <c r="C13">
        <v>454036.64634038042</v>
      </c>
      <c r="D13">
        <v>193339.87102766286</v>
      </c>
      <c r="E13">
        <v>11.5</v>
      </c>
    </row>
    <row r="14" spans="1:16" x14ac:dyDescent="0.3">
      <c r="A14" t="s">
        <v>6</v>
      </c>
      <c r="B14" t="e">
        <f>MIN(Revenue:Profits)</f>
        <v>#NAME?</v>
      </c>
      <c r="C14">
        <v>460441.46267102606</v>
      </c>
      <c r="D14">
        <v>199057.23951114915</v>
      </c>
      <c r="E14">
        <v>12.5</v>
      </c>
    </row>
    <row r="15" spans="1:16" x14ac:dyDescent="0.3">
      <c r="A15" t="s">
        <v>19</v>
      </c>
      <c r="B15" t="e">
        <f>MIN(Revenue:Profits)</f>
        <v>#NAME?</v>
      </c>
      <c r="C15">
        <v>463040.33244260203</v>
      </c>
      <c r="D15">
        <v>213879.3594195917</v>
      </c>
      <c r="E15">
        <v>13.5</v>
      </c>
    </row>
    <row r="16" spans="1:16" x14ac:dyDescent="0.3">
      <c r="A16" t="s">
        <v>14</v>
      </c>
      <c r="B16" t="e">
        <f>MIN(Revenue:Profits)</f>
        <v>#NAME?</v>
      </c>
      <c r="C16">
        <v>520667.58210867445</v>
      </c>
      <c r="D16">
        <v>228624.31574657638</v>
      </c>
      <c r="E16">
        <v>14.5</v>
      </c>
    </row>
    <row r="17" spans="1:5" x14ac:dyDescent="0.3">
      <c r="A17" t="s">
        <v>17</v>
      </c>
      <c r="B17" t="e">
        <f>MIN(Revenue:Profits)</f>
        <v>#NAME?</v>
      </c>
      <c r="C17">
        <v>529345.88296326762</v>
      </c>
      <c r="D17">
        <v>247651.69392583697</v>
      </c>
      <c r="E17">
        <v>15.5</v>
      </c>
    </row>
    <row r="18" spans="1:5" x14ac:dyDescent="0.3">
      <c r="A18" t="s">
        <v>8</v>
      </c>
      <c r="B18" t="e">
        <f>MIN(Revenue:Profits)</f>
        <v>#NAME?</v>
      </c>
      <c r="C18">
        <v>549721.61040241341</v>
      </c>
      <c r="D18">
        <v>266577.41320574487</v>
      </c>
      <c r="E18">
        <v>16.5</v>
      </c>
    </row>
    <row r="19" spans="1:5" x14ac:dyDescent="0.3">
      <c r="A19" t="s">
        <v>22</v>
      </c>
      <c r="B19" t="e">
        <f>MIN(Revenue:Profits)</f>
        <v>#NAME?</v>
      </c>
      <c r="C19">
        <v>559895.25235977827</v>
      </c>
      <c r="D19">
        <v>273693.83580761938</v>
      </c>
      <c r="E19">
        <v>17.5</v>
      </c>
    </row>
    <row r="20" spans="1:5" x14ac:dyDescent="0.3">
      <c r="A20" t="s">
        <v>1</v>
      </c>
      <c r="B20" t="e">
        <f>MIN(Revenue:Profits)</f>
        <v>#NAME?</v>
      </c>
      <c r="C20">
        <v>567284.13180107938</v>
      </c>
      <c r="D20">
        <v>289314.95239935355</v>
      </c>
      <c r="E20">
        <v>18.5</v>
      </c>
    </row>
    <row r="21" spans="1:5" x14ac:dyDescent="0.3">
      <c r="A21" t="s">
        <v>2</v>
      </c>
      <c r="B21" t="e">
        <f>MIN(Revenue:Profits)</f>
        <v>#NAME?</v>
      </c>
      <c r="C21">
        <v>596303.42577952694</v>
      </c>
      <c r="D21">
        <v>316741.58598204522</v>
      </c>
      <c r="E21">
        <v>19.5</v>
      </c>
    </row>
    <row r="22" spans="1:5" x14ac:dyDescent="0.3">
      <c r="A22" t="s">
        <v>23</v>
      </c>
      <c r="B22" t="e">
        <f>MIN(Revenue:Profits)</f>
        <v>#NAME?</v>
      </c>
      <c r="C22">
        <v>634114.56224509724</v>
      </c>
      <c r="D22">
        <v>317853.52882134472</v>
      </c>
      <c r="E22">
        <v>20.5</v>
      </c>
    </row>
    <row r="23" spans="1:5" x14ac:dyDescent="0.3">
      <c r="A23" t="s">
        <v>27</v>
      </c>
      <c r="B23" t="e">
        <f>MIN(Revenue:Profits)</f>
        <v>#NAME?</v>
      </c>
      <c r="C23">
        <v>637337.14689327637</v>
      </c>
      <c r="D23">
        <v>328260.09127442975</v>
      </c>
      <c r="E23">
        <v>21.5</v>
      </c>
    </row>
    <row r="24" spans="1:5" x14ac:dyDescent="0.3">
      <c r="A24" t="s">
        <v>26</v>
      </c>
      <c r="B24" t="e">
        <f>MIN(Revenue:Profits)</f>
        <v>#NAME?</v>
      </c>
      <c r="C24">
        <v>720112.48262718809</v>
      </c>
      <c r="D24">
        <v>337931.12692058855</v>
      </c>
      <c r="E24">
        <v>22.5</v>
      </c>
    </row>
    <row r="25" spans="1:5" x14ac:dyDescent="0.3">
      <c r="A25" t="s">
        <v>16</v>
      </c>
      <c r="B25" t="e">
        <f>MIN(Revenue:Profits)</f>
        <v>#NAME?</v>
      </c>
      <c r="C25">
        <v>724947.41944624658</v>
      </c>
      <c r="D25">
        <v>371029.806618765</v>
      </c>
      <c r="E25">
        <v>23.5</v>
      </c>
    </row>
    <row r="26" spans="1:5" x14ac:dyDescent="0.3">
      <c r="A26" t="s">
        <v>3</v>
      </c>
      <c r="B26" t="e">
        <f>MIN(Revenue:Profits)</f>
        <v>#NAME?</v>
      </c>
      <c r="C26">
        <v>748003.6608751351</v>
      </c>
      <c r="D26">
        <v>380934.02509429929</v>
      </c>
      <c r="E26">
        <v>24.5</v>
      </c>
    </row>
    <row r="27" spans="1:5" x14ac:dyDescent="0.3">
      <c r="A27" t="s">
        <v>20</v>
      </c>
      <c r="B27" t="e">
        <f>MIN(Revenue:Profits)</f>
        <v>#NAME?</v>
      </c>
      <c r="C27">
        <v>770133.0108751806</v>
      </c>
      <c r="D27">
        <v>392277.28513380769</v>
      </c>
      <c r="E27">
        <v>25.5</v>
      </c>
    </row>
    <row r="28" spans="1:5" x14ac:dyDescent="0.3">
      <c r="A28" t="s">
        <v>29</v>
      </c>
      <c r="B28" t="e">
        <f>MIN(Revenue:Profits)</f>
        <v>#NAME?</v>
      </c>
      <c r="C28">
        <v>845126.33019866259</v>
      </c>
      <c r="D28">
        <v>410071.0654100005</v>
      </c>
      <c r="E28">
        <v>26.5</v>
      </c>
    </row>
    <row r="29" spans="1:5" x14ac:dyDescent="0.3">
      <c r="A29" t="s">
        <v>11</v>
      </c>
      <c r="B29" t="e">
        <f>MIN(Revenue:Profits)</f>
        <v>#NAME?</v>
      </c>
      <c r="C29">
        <v>892356.46219563973</v>
      </c>
      <c r="D29">
        <v>422787.59574375639</v>
      </c>
      <c r="E29">
        <v>27.5</v>
      </c>
    </row>
    <row r="30" spans="1:5" x14ac:dyDescent="0.3">
      <c r="A30" t="s">
        <v>30</v>
      </c>
      <c r="B30" t="e">
        <f>MIN(Revenue:Profits)</f>
        <v>#NAME?</v>
      </c>
      <c r="C30">
        <v>935956.46138089721</v>
      </c>
      <c r="D30">
        <v>426501.46413062391</v>
      </c>
      <c r="E30">
        <v>28.5</v>
      </c>
    </row>
    <row r="31" spans="1:5" x14ac:dyDescent="0.3">
      <c r="A31" t="s">
        <v>24</v>
      </c>
      <c r="B31" t="e">
        <f>MIN(Revenue:Profits)</f>
        <v>#NAME?</v>
      </c>
      <c r="C31">
        <v>963371.34596374002</v>
      </c>
      <c r="D31">
        <v>470858.92171556765</v>
      </c>
      <c r="E31">
        <v>29.5</v>
      </c>
    </row>
    <row r="32" spans="1:5" x14ac:dyDescent="0.3">
      <c r="A32" t="s">
        <v>21</v>
      </c>
      <c r="B32" t="e">
        <f>MIN(Revenue:Profits)</f>
        <v>#NAME?</v>
      </c>
      <c r="C32">
        <v>988126.66454125778</v>
      </c>
      <c r="D32">
        <v>482380.06857309985</v>
      </c>
      <c r="E32">
        <v>30.5</v>
      </c>
    </row>
  </sheetData>
  <hyperlinks>
    <hyperlink ref="K1" r:id="rId1" display="http://exceluser.com/excel_dashboards/dotplot.htm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9"/>
  </sheetPr>
  <dimension ref="A1:P32"/>
  <sheetViews>
    <sheetView zoomScale="80" zoomScaleNormal="80" workbookViewId="0">
      <selection activeCell="G11" sqref="G11"/>
    </sheetView>
  </sheetViews>
  <sheetFormatPr defaultRowHeight="14.4" x14ac:dyDescent="0.3"/>
  <cols>
    <col min="1" max="1" width="11.6640625" customWidth="1"/>
  </cols>
  <sheetData>
    <row r="1" spans="1:16" x14ac:dyDescent="0.3">
      <c r="A1" s="1" t="s">
        <v>33</v>
      </c>
      <c r="B1" s="1" t="s">
        <v>75</v>
      </c>
      <c r="C1" s="1" t="s">
        <v>31</v>
      </c>
      <c r="D1" s="1" t="s">
        <v>74</v>
      </c>
      <c r="E1" s="1" t="s">
        <v>73</v>
      </c>
      <c r="K1" s="3" t="s">
        <v>37</v>
      </c>
    </row>
    <row r="2" spans="1:16" x14ac:dyDescent="0.3">
      <c r="A2" t="s">
        <v>9</v>
      </c>
      <c r="B2">
        <f>MIN(Revenue:Profits)</f>
        <v>47095.643840228367</v>
      </c>
      <c r="C2">
        <v>110969.636988306</v>
      </c>
      <c r="D2">
        <v>47095.643840228367</v>
      </c>
      <c r="E2">
        <v>0.5</v>
      </c>
      <c r="P2">
        <v>1.23</v>
      </c>
    </row>
    <row r="3" spans="1:16" x14ac:dyDescent="0.3">
      <c r="A3" t="s">
        <v>28</v>
      </c>
      <c r="B3">
        <f>MIN(Revenue:Profits)</f>
        <v>47095.643840228367</v>
      </c>
      <c r="C3">
        <v>113194.2144970981</v>
      </c>
      <c r="D3">
        <v>48847.556645697216</v>
      </c>
      <c r="E3">
        <v>1.5</v>
      </c>
    </row>
    <row r="4" spans="1:16" x14ac:dyDescent="0.3">
      <c r="A4" t="s">
        <v>5</v>
      </c>
      <c r="B4">
        <f>MIN(Revenue:Profits)</f>
        <v>47095.643840228367</v>
      </c>
      <c r="C4">
        <v>129790.66649290617</v>
      </c>
      <c r="D4">
        <v>54410.808861884354</v>
      </c>
      <c r="E4">
        <v>2.5</v>
      </c>
    </row>
    <row r="5" spans="1:16" x14ac:dyDescent="0.3">
      <c r="A5" t="s">
        <v>18</v>
      </c>
      <c r="B5">
        <f>MIN(Revenue:Profits)</f>
        <v>47095.643840228367</v>
      </c>
      <c r="C5">
        <v>165785.80683918376</v>
      </c>
      <c r="D5">
        <v>72257.31828557582</v>
      </c>
      <c r="E5">
        <v>3.5</v>
      </c>
    </row>
    <row r="6" spans="1:16" x14ac:dyDescent="0.3">
      <c r="A6" t="s">
        <v>4</v>
      </c>
      <c r="B6">
        <f>MIN(Revenue:Profits)</f>
        <v>47095.643840228367</v>
      </c>
      <c r="C6">
        <v>174540.42606435073</v>
      </c>
      <c r="D6">
        <v>74244.07178095814</v>
      </c>
      <c r="E6">
        <v>4.5</v>
      </c>
    </row>
    <row r="7" spans="1:16" x14ac:dyDescent="0.3">
      <c r="A7" t="s">
        <v>25</v>
      </c>
      <c r="B7">
        <f>MIN(Revenue:Profits)</f>
        <v>47095.643840228367</v>
      </c>
      <c r="C7">
        <v>196612.38348006204</v>
      </c>
      <c r="D7">
        <v>79108.171228716907</v>
      </c>
      <c r="E7">
        <v>5.5</v>
      </c>
    </row>
    <row r="8" spans="1:16" x14ac:dyDescent="0.3">
      <c r="A8" t="s">
        <v>15</v>
      </c>
      <c r="B8">
        <f>MIN(Revenue:Profits)</f>
        <v>47095.643840228367</v>
      </c>
      <c r="C8">
        <v>232995.48522747893</v>
      </c>
      <c r="D8">
        <v>79140.75477981921</v>
      </c>
      <c r="E8">
        <v>6.5</v>
      </c>
    </row>
    <row r="9" spans="1:16" x14ac:dyDescent="0.3">
      <c r="A9" t="s">
        <v>0</v>
      </c>
      <c r="B9">
        <f>MAX(Revenue:Profits)</f>
        <v>988126.66454125778</v>
      </c>
      <c r="C9">
        <v>321316.3358038076</v>
      </c>
      <c r="D9">
        <v>84377.905037513512</v>
      </c>
      <c r="E9">
        <v>7.5</v>
      </c>
    </row>
    <row r="10" spans="1:16" x14ac:dyDescent="0.3">
      <c r="A10" t="s">
        <v>12</v>
      </c>
      <c r="B10">
        <f>MIN(Revenue:Profits)</f>
        <v>47095.643840228367</v>
      </c>
      <c r="C10">
        <v>387651.45230902988</v>
      </c>
      <c r="D10">
        <v>95521.036938945195</v>
      </c>
      <c r="E10">
        <v>8.5</v>
      </c>
    </row>
    <row r="11" spans="1:16" x14ac:dyDescent="0.3">
      <c r="A11" t="s">
        <v>10</v>
      </c>
      <c r="B11">
        <f>MIN(Revenue:Profits)</f>
        <v>47095.643840228367</v>
      </c>
      <c r="C11">
        <v>399451.87176144548</v>
      </c>
      <c r="D11">
        <v>128731.61220497676</v>
      </c>
      <c r="E11">
        <v>9.5</v>
      </c>
    </row>
    <row r="12" spans="1:16" x14ac:dyDescent="0.3">
      <c r="A12" t="s">
        <v>7</v>
      </c>
      <c r="B12">
        <f>MIN(Revenue:Profits)</f>
        <v>47095.643840228367</v>
      </c>
      <c r="C12">
        <v>443001.87256316905</v>
      </c>
      <c r="D12">
        <v>163592.18530704777</v>
      </c>
      <c r="E12">
        <v>10.5</v>
      </c>
    </row>
    <row r="13" spans="1:16" x14ac:dyDescent="0.3">
      <c r="A13" t="s">
        <v>13</v>
      </c>
      <c r="B13">
        <f>MIN(Revenue:Profits)</f>
        <v>47095.643840228367</v>
      </c>
      <c r="C13">
        <v>454036.64634038042</v>
      </c>
      <c r="D13">
        <v>193339.87102766286</v>
      </c>
      <c r="E13">
        <v>11.5</v>
      </c>
    </row>
    <row r="14" spans="1:16" x14ac:dyDescent="0.3">
      <c r="A14" t="s">
        <v>6</v>
      </c>
      <c r="B14">
        <f>MIN(Revenue:Profits)</f>
        <v>47095.643840228367</v>
      </c>
      <c r="C14">
        <v>460441.46267102606</v>
      </c>
      <c r="D14">
        <v>199057.23951114915</v>
      </c>
      <c r="E14">
        <v>12.5</v>
      </c>
    </row>
    <row r="15" spans="1:16" x14ac:dyDescent="0.3">
      <c r="A15" t="s">
        <v>19</v>
      </c>
      <c r="B15">
        <f>MIN(Revenue:Profits)</f>
        <v>47095.643840228367</v>
      </c>
      <c r="C15">
        <v>463040.33244260203</v>
      </c>
      <c r="D15">
        <v>213879.3594195917</v>
      </c>
      <c r="E15">
        <v>13.5</v>
      </c>
    </row>
    <row r="16" spans="1:16" x14ac:dyDescent="0.3">
      <c r="A16" t="s">
        <v>14</v>
      </c>
      <c r="B16">
        <f>MIN(Revenue:Profits)</f>
        <v>47095.643840228367</v>
      </c>
      <c r="C16">
        <v>520667.58210867445</v>
      </c>
      <c r="D16">
        <v>228624.31574657638</v>
      </c>
      <c r="E16">
        <v>14.5</v>
      </c>
    </row>
    <row r="17" spans="1:5" x14ac:dyDescent="0.3">
      <c r="A17" t="s">
        <v>17</v>
      </c>
      <c r="B17">
        <f>MIN(Revenue:Profits)</f>
        <v>47095.643840228367</v>
      </c>
      <c r="C17">
        <v>529345.88296326762</v>
      </c>
      <c r="D17">
        <v>247651.69392583697</v>
      </c>
      <c r="E17">
        <v>15.5</v>
      </c>
    </row>
    <row r="18" spans="1:5" x14ac:dyDescent="0.3">
      <c r="A18" t="s">
        <v>8</v>
      </c>
      <c r="B18">
        <f>MIN(Revenue:Profits)</f>
        <v>47095.643840228367</v>
      </c>
      <c r="C18">
        <v>549721.61040241341</v>
      </c>
      <c r="D18">
        <v>266577.41320574487</v>
      </c>
      <c r="E18">
        <v>16.5</v>
      </c>
    </row>
    <row r="19" spans="1:5" x14ac:dyDescent="0.3">
      <c r="A19" t="s">
        <v>22</v>
      </c>
      <c r="B19">
        <f>MIN(Revenue:Profits)</f>
        <v>47095.643840228367</v>
      </c>
      <c r="C19">
        <v>559895.25235977827</v>
      </c>
      <c r="D19">
        <v>273693.83580761938</v>
      </c>
      <c r="E19">
        <v>17.5</v>
      </c>
    </row>
    <row r="20" spans="1:5" x14ac:dyDescent="0.3">
      <c r="A20" t="s">
        <v>1</v>
      </c>
      <c r="B20">
        <f>MIN(Revenue:Profits)</f>
        <v>47095.643840228367</v>
      </c>
      <c r="C20">
        <v>567284.13180107938</v>
      </c>
      <c r="D20">
        <v>289314.95239935355</v>
      </c>
      <c r="E20">
        <v>18.5</v>
      </c>
    </row>
    <row r="21" spans="1:5" x14ac:dyDescent="0.3">
      <c r="A21" t="s">
        <v>2</v>
      </c>
      <c r="B21">
        <f>MIN(Revenue:Profits)</f>
        <v>47095.643840228367</v>
      </c>
      <c r="C21">
        <v>596303.42577952694</v>
      </c>
      <c r="D21">
        <v>316741.58598204522</v>
      </c>
      <c r="E21">
        <v>19.5</v>
      </c>
    </row>
    <row r="22" spans="1:5" x14ac:dyDescent="0.3">
      <c r="A22" t="s">
        <v>23</v>
      </c>
      <c r="B22">
        <f>MIN(Revenue:Profits)</f>
        <v>47095.643840228367</v>
      </c>
      <c r="C22">
        <v>634114.56224509724</v>
      </c>
      <c r="D22">
        <v>317853.52882134472</v>
      </c>
      <c r="E22">
        <v>20.5</v>
      </c>
    </row>
    <row r="23" spans="1:5" x14ac:dyDescent="0.3">
      <c r="A23" t="s">
        <v>27</v>
      </c>
      <c r="B23">
        <f>MIN(Revenue:Profits)</f>
        <v>47095.643840228367</v>
      </c>
      <c r="C23">
        <v>637337.14689327637</v>
      </c>
      <c r="D23">
        <v>328260.09127442975</v>
      </c>
      <c r="E23">
        <v>21.5</v>
      </c>
    </row>
    <row r="24" spans="1:5" x14ac:dyDescent="0.3">
      <c r="A24" t="s">
        <v>26</v>
      </c>
      <c r="B24">
        <f>MIN(Revenue:Profits)</f>
        <v>47095.643840228367</v>
      </c>
      <c r="C24">
        <v>720112.48262718809</v>
      </c>
      <c r="D24">
        <v>337931.12692058855</v>
      </c>
      <c r="E24">
        <v>22.5</v>
      </c>
    </row>
    <row r="25" spans="1:5" x14ac:dyDescent="0.3">
      <c r="A25" t="s">
        <v>16</v>
      </c>
      <c r="B25">
        <f>MIN(Revenue:Profits)</f>
        <v>47095.643840228367</v>
      </c>
      <c r="C25">
        <v>724947.41944624658</v>
      </c>
      <c r="D25">
        <v>371029.806618765</v>
      </c>
      <c r="E25">
        <v>23.5</v>
      </c>
    </row>
    <row r="26" spans="1:5" x14ac:dyDescent="0.3">
      <c r="A26" t="s">
        <v>3</v>
      </c>
      <c r="B26">
        <f>MIN(Revenue:Profits)</f>
        <v>47095.643840228367</v>
      </c>
      <c r="C26">
        <v>748003.6608751351</v>
      </c>
      <c r="D26">
        <v>380934.02509429929</v>
      </c>
      <c r="E26">
        <v>24.5</v>
      </c>
    </row>
    <row r="27" spans="1:5" x14ac:dyDescent="0.3">
      <c r="A27" t="s">
        <v>20</v>
      </c>
      <c r="B27">
        <f>MIN(Revenue:Profits)</f>
        <v>47095.643840228367</v>
      </c>
      <c r="C27">
        <v>770133.0108751806</v>
      </c>
      <c r="D27">
        <v>392277.28513380769</v>
      </c>
      <c r="E27">
        <v>25.5</v>
      </c>
    </row>
    <row r="28" spans="1:5" x14ac:dyDescent="0.3">
      <c r="A28" t="s">
        <v>29</v>
      </c>
      <c r="B28">
        <f>MIN(Revenue:Profits)</f>
        <v>47095.643840228367</v>
      </c>
      <c r="C28">
        <v>845126.33019866259</v>
      </c>
      <c r="D28">
        <v>410071.0654100005</v>
      </c>
      <c r="E28">
        <v>26.5</v>
      </c>
    </row>
    <row r="29" spans="1:5" x14ac:dyDescent="0.3">
      <c r="A29" t="s">
        <v>11</v>
      </c>
      <c r="B29">
        <f>MIN(Revenue:Profits)</f>
        <v>47095.643840228367</v>
      </c>
      <c r="C29">
        <v>892356.46219563973</v>
      </c>
      <c r="D29">
        <v>422787.59574375639</v>
      </c>
      <c r="E29">
        <v>27.5</v>
      </c>
    </row>
    <row r="30" spans="1:5" x14ac:dyDescent="0.3">
      <c r="A30" t="s">
        <v>30</v>
      </c>
      <c r="B30">
        <f>MIN(Revenue:Profits)</f>
        <v>47095.643840228367</v>
      </c>
      <c r="C30">
        <v>935956.46138089721</v>
      </c>
      <c r="D30">
        <v>426501.46413062391</v>
      </c>
      <c r="E30">
        <v>28.5</v>
      </c>
    </row>
    <row r="31" spans="1:5" x14ac:dyDescent="0.3">
      <c r="A31" t="s">
        <v>24</v>
      </c>
      <c r="B31">
        <f>MIN(Revenue:Profits)</f>
        <v>47095.643840228367</v>
      </c>
      <c r="C31">
        <v>963371.34596374002</v>
      </c>
      <c r="D31">
        <v>470858.92171556765</v>
      </c>
      <c r="E31">
        <v>29.5</v>
      </c>
    </row>
    <row r="32" spans="1:5" x14ac:dyDescent="0.3">
      <c r="A32" t="s">
        <v>21</v>
      </c>
      <c r="B32">
        <f>MIN(Revenue:Profits)</f>
        <v>47095.643840228367</v>
      </c>
      <c r="C32">
        <v>988126.66454125778</v>
      </c>
      <c r="D32">
        <v>482380.06857309985</v>
      </c>
      <c r="E32">
        <v>30.5</v>
      </c>
    </row>
  </sheetData>
  <hyperlinks>
    <hyperlink ref="K1" r:id="rId1" display="http://exceluser.com/excel_dashboards/dotplot.htm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9"/>
  </sheetPr>
  <dimension ref="A1:P32"/>
  <sheetViews>
    <sheetView zoomScale="80" zoomScaleNormal="80" workbookViewId="0">
      <selection activeCell="G11" sqref="G11"/>
    </sheetView>
  </sheetViews>
  <sheetFormatPr defaultRowHeight="14.4" x14ac:dyDescent="0.3"/>
  <cols>
    <col min="1" max="1" width="11.6640625" customWidth="1"/>
  </cols>
  <sheetData>
    <row r="1" spans="1:16" x14ac:dyDescent="0.3">
      <c r="A1" s="1" t="s">
        <v>33</v>
      </c>
      <c r="B1" s="1" t="s">
        <v>75</v>
      </c>
      <c r="C1" s="1" t="s">
        <v>31</v>
      </c>
      <c r="D1" s="1" t="s">
        <v>74</v>
      </c>
      <c r="E1" s="1" t="s">
        <v>73</v>
      </c>
      <c r="K1" s="3" t="s">
        <v>37</v>
      </c>
    </row>
    <row r="2" spans="1:16" x14ac:dyDescent="0.3">
      <c r="A2" t="s">
        <v>0</v>
      </c>
      <c r="B2">
        <f>MAX(Revenue:Profits)</f>
        <v>988126.66454125778</v>
      </c>
      <c r="C2">
        <v>321316.3358038076</v>
      </c>
      <c r="D2">
        <v>84377.905037513512</v>
      </c>
      <c r="E2">
        <v>0.5</v>
      </c>
      <c r="P2">
        <v>1.23</v>
      </c>
    </row>
    <row r="3" spans="1:16" x14ac:dyDescent="0.3">
      <c r="A3" t="s">
        <v>9</v>
      </c>
      <c r="B3">
        <f>MIN(Revenue:Profits)</f>
        <v>-128731.61220497701</v>
      </c>
      <c r="C3">
        <v>110969.636988306</v>
      </c>
      <c r="D3">
        <f>-47095.6438402284</f>
        <v>-47095.643840228397</v>
      </c>
      <c r="E3">
        <v>1.5</v>
      </c>
    </row>
    <row r="4" spans="1:16" x14ac:dyDescent="0.3">
      <c r="A4" t="s">
        <v>10</v>
      </c>
      <c r="B4">
        <f>MIN(Revenue:Profits)</f>
        <v>-128731.61220497701</v>
      </c>
      <c r="C4">
        <v>399451.87176144548</v>
      </c>
      <c r="D4">
        <v>-128731.61220497701</v>
      </c>
      <c r="E4">
        <v>2.5</v>
      </c>
    </row>
    <row r="5" spans="1:16" x14ac:dyDescent="0.3">
      <c r="A5" t="s">
        <v>11</v>
      </c>
      <c r="B5">
        <f>MIN(Revenue:Profits)</f>
        <v>-128731.61220497701</v>
      </c>
      <c r="C5">
        <v>892356.46219563973</v>
      </c>
      <c r="D5">
        <v>422787.59574375639</v>
      </c>
      <c r="E5">
        <v>3.5</v>
      </c>
    </row>
    <row r="6" spans="1:16" x14ac:dyDescent="0.3">
      <c r="A6" t="s">
        <v>12</v>
      </c>
      <c r="B6">
        <f>MIN(Revenue:Profits)</f>
        <v>-128731.61220497701</v>
      </c>
      <c r="C6">
        <v>387651.45230902988</v>
      </c>
      <c r="D6">
        <v>-80521.036938945195</v>
      </c>
      <c r="E6">
        <v>4.5</v>
      </c>
    </row>
    <row r="7" spans="1:16" x14ac:dyDescent="0.3">
      <c r="A7" t="s">
        <v>13</v>
      </c>
      <c r="B7">
        <f>MIN(Revenue:Profits)</f>
        <v>-128731.61220497701</v>
      </c>
      <c r="C7">
        <v>454036.64634038042</v>
      </c>
      <c r="D7">
        <v>193339.87102766286</v>
      </c>
      <c r="E7">
        <v>5.5</v>
      </c>
    </row>
    <row r="8" spans="1:16" x14ac:dyDescent="0.3">
      <c r="A8" t="s">
        <v>14</v>
      </c>
      <c r="B8">
        <f>MIN(Revenue:Profits)</f>
        <v>-128731.61220497701</v>
      </c>
      <c r="C8">
        <v>520667.58210867445</v>
      </c>
      <c r="D8">
        <v>228624.31574657638</v>
      </c>
      <c r="E8">
        <v>6.5</v>
      </c>
    </row>
    <row r="9" spans="1:16" x14ac:dyDescent="0.3">
      <c r="A9" t="s">
        <v>15</v>
      </c>
      <c r="B9">
        <f>MIN(Revenue:Profits)</f>
        <v>-128731.61220497701</v>
      </c>
      <c r="C9">
        <v>232995.48522747893</v>
      </c>
      <c r="D9">
        <v>79140.75477981921</v>
      </c>
      <c r="E9">
        <v>7.5</v>
      </c>
    </row>
    <row r="10" spans="1:16" x14ac:dyDescent="0.3">
      <c r="A10" t="s">
        <v>16</v>
      </c>
      <c r="B10">
        <f>MIN(Revenue:Profits)</f>
        <v>-128731.61220497701</v>
      </c>
      <c r="C10">
        <v>724947.41944624658</v>
      </c>
      <c r="D10">
        <v>371029.806618765</v>
      </c>
      <c r="E10">
        <v>8.5</v>
      </c>
    </row>
    <row r="11" spans="1:16" x14ac:dyDescent="0.3">
      <c r="A11" t="s">
        <v>17</v>
      </c>
      <c r="B11">
        <f>MIN(Revenue:Profits)</f>
        <v>-128731.61220497701</v>
      </c>
      <c r="C11">
        <v>529345.88296326762</v>
      </c>
      <c r="D11">
        <v>247651.69392583697</v>
      </c>
      <c r="E11">
        <v>9.5</v>
      </c>
    </row>
    <row r="12" spans="1:16" x14ac:dyDescent="0.3">
      <c r="A12" t="s">
        <v>18</v>
      </c>
      <c r="B12">
        <f>MIN(Revenue:Profits)</f>
        <v>-128731.61220497701</v>
      </c>
      <c r="C12">
        <v>165785.80683918376</v>
      </c>
      <c r="D12">
        <v>72257.31828557582</v>
      </c>
      <c r="E12">
        <v>10.5</v>
      </c>
    </row>
    <row r="13" spans="1:16" x14ac:dyDescent="0.3">
      <c r="A13" t="s">
        <v>1</v>
      </c>
      <c r="B13">
        <f>MIN(Revenue:Profits)</f>
        <v>-128731.61220497701</v>
      </c>
      <c r="C13">
        <v>567284.13180107938</v>
      </c>
      <c r="D13">
        <v>289314.95239935355</v>
      </c>
      <c r="E13">
        <v>11.5</v>
      </c>
    </row>
    <row r="14" spans="1:16" x14ac:dyDescent="0.3">
      <c r="A14" t="s">
        <v>19</v>
      </c>
      <c r="B14">
        <f>MIN(Revenue:Profits)</f>
        <v>-128731.61220497701</v>
      </c>
      <c r="C14">
        <v>463040.33244260203</v>
      </c>
      <c r="D14">
        <v>213879.3594195917</v>
      </c>
      <c r="E14">
        <v>12.5</v>
      </c>
    </row>
    <row r="15" spans="1:16" x14ac:dyDescent="0.3">
      <c r="A15" t="s">
        <v>20</v>
      </c>
      <c r="B15">
        <f>MIN(Revenue:Profits)</f>
        <v>-128731.61220497701</v>
      </c>
      <c r="C15">
        <v>770133.0108751806</v>
      </c>
      <c r="D15">
        <v>392277.28513380769</v>
      </c>
      <c r="E15">
        <v>13.5</v>
      </c>
    </row>
    <row r="16" spans="1:16" x14ac:dyDescent="0.3">
      <c r="A16" t="s">
        <v>21</v>
      </c>
      <c r="B16">
        <f>MIN(Revenue:Profits)</f>
        <v>-128731.61220497701</v>
      </c>
      <c r="C16">
        <v>988126.66454125778</v>
      </c>
      <c r="D16">
        <v>482380.06857309985</v>
      </c>
      <c r="E16">
        <v>14.5</v>
      </c>
    </row>
    <row r="17" spans="1:5" x14ac:dyDescent="0.3">
      <c r="A17" t="s">
        <v>22</v>
      </c>
      <c r="B17">
        <f>MIN(Revenue:Profits)</f>
        <v>-128731.61220497701</v>
      </c>
      <c r="C17">
        <v>559895.25235977827</v>
      </c>
      <c r="D17">
        <v>273693.83580761938</v>
      </c>
      <c r="E17">
        <v>15.5</v>
      </c>
    </row>
    <row r="18" spans="1:5" x14ac:dyDescent="0.3">
      <c r="A18" t="s">
        <v>23</v>
      </c>
      <c r="B18">
        <f>MIN(Revenue:Profits)</f>
        <v>-128731.61220497701</v>
      </c>
      <c r="C18">
        <v>634114.56224509724</v>
      </c>
      <c r="D18">
        <v>317853.52882134472</v>
      </c>
      <c r="E18">
        <v>16.5</v>
      </c>
    </row>
    <row r="19" spans="1:5" x14ac:dyDescent="0.3">
      <c r="A19" t="s">
        <v>24</v>
      </c>
      <c r="B19">
        <f>MIN(Revenue:Profits)</f>
        <v>-128731.61220497701</v>
      </c>
      <c r="C19">
        <v>963371.34596374002</v>
      </c>
      <c r="D19">
        <v>470858.92171556765</v>
      </c>
      <c r="E19">
        <v>17.5</v>
      </c>
    </row>
    <row r="20" spans="1:5" x14ac:dyDescent="0.3">
      <c r="A20" t="s">
        <v>25</v>
      </c>
      <c r="B20">
        <f>MIN(Revenue:Profits)</f>
        <v>-128731.61220497701</v>
      </c>
      <c r="C20">
        <v>196612.38348006204</v>
      </c>
      <c r="D20">
        <v>79108.171228716907</v>
      </c>
      <c r="E20">
        <v>18.5</v>
      </c>
    </row>
    <row r="21" spans="1:5" x14ac:dyDescent="0.3">
      <c r="A21" t="s">
        <v>26</v>
      </c>
      <c r="B21">
        <f>MIN(Revenue:Profits)</f>
        <v>-128731.61220497701</v>
      </c>
      <c r="C21">
        <v>720112.48262718809</v>
      </c>
      <c r="D21">
        <v>337931.12692058855</v>
      </c>
      <c r="E21">
        <v>19.5</v>
      </c>
    </row>
    <row r="22" spans="1:5" x14ac:dyDescent="0.3">
      <c r="A22" t="s">
        <v>27</v>
      </c>
      <c r="B22">
        <f>MIN(Revenue:Profits)</f>
        <v>-128731.61220497701</v>
      </c>
      <c r="C22">
        <v>637337.14689327637</v>
      </c>
      <c r="D22">
        <v>328260.09127442975</v>
      </c>
      <c r="E22">
        <v>20.5</v>
      </c>
    </row>
    <row r="23" spans="1:5" x14ac:dyDescent="0.3">
      <c r="A23" t="s">
        <v>28</v>
      </c>
      <c r="B23">
        <f>MIN(Revenue:Profits)</f>
        <v>-128731.61220497701</v>
      </c>
      <c r="C23">
        <v>113194.2144970981</v>
      </c>
      <c r="D23">
        <v>48847.556645697216</v>
      </c>
      <c r="E23">
        <v>21.5</v>
      </c>
    </row>
    <row r="24" spans="1:5" x14ac:dyDescent="0.3">
      <c r="A24" t="s">
        <v>2</v>
      </c>
      <c r="B24">
        <f>MIN(Revenue:Profits)</f>
        <v>-128731.61220497701</v>
      </c>
      <c r="C24">
        <v>596303.42577952694</v>
      </c>
      <c r="D24">
        <v>316741.58598204522</v>
      </c>
      <c r="E24">
        <v>22.5</v>
      </c>
    </row>
    <row r="25" spans="1:5" x14ac:dyDescent="0.3">
      <c r="A25" t="s">
        <v>29</v>
      </c>
      <c r="B25">
        <f>MIN(Revenue:Profits)</f>
        <v>-128731.61220497701</v>
      </c>
      <c r="C25">
        <v>845126.33019866259</v>
      </c>
      <c r="D25">
        <v>410071.0654100005</v>
      </c>
      <c r="E25">
        <v>23.5</v>
      </c>
    </row>
    <row r="26" spans="1:5" x14ac:dyDescent="0.3">
      <c r="A26" t="s">
        <v>30</v>
      </c>
      <c r="B26">
        <f>MIN(Revenue:Profits)</f>
        <v>-128731.61220497701</v>
      </c>
      <c r="C26">
        <v>935956.46138089721</v>
      </c>
      <c r="D26">
        <v>426501.46413062391</v>
      </c>
      <c r="E26">
        <v>24.5</v>
      </c>
    </row>
    <row r="27" spans="1:5" x14ac:dyDescent="0.3">
      <c r="A27" t="s">
        <v>3</v>
      </c>
      <c r="B27">
        <f>MIN(Revenue:Profits)</f>
        <v>-128731.61220497701</v>
      </c>
      <c r="C27">
        <v>748003.6608751351</v>
      </c>
      <c r="D27">
        <v>380934.02509429929</v>
      </c>
      <c r="E27">
        <v>25.5</v>
      </c>
    </row>
    <row r="28" spans="1:5" x14ac:dyDescent="0.3">
      <c r="A28" t="s">
        <v>4</v>
      </c>
      <c r="B28">
        <f>MIN(Revenue:Profits)</f>
        <v>-128731.61220497701</v>
      </c>
      <c r="C28">
        <v>174540.42606435073</v>
      </c>
      <c r="D28">
        <v>74244.07178095814</v>
      </c>
      <c r="E28">
        <v>26.5</v>
      </c>
    </row>
    <row r="29" spans="1:5" x14ac:dyDescent="0.3">
      <c r="A29" t="s">
        <v>5</v>
      </c>
      <c r="B29">
        <f>MIN(Revenue:Profits)</f>
        <v>-128731.61220497701</v>
      </c>
      <c r="C29">
        <v>129790.66649290617</v>
      </c>
      <c r="D29">
        <v>54410.808861884354</v>
      </c>
      <c r="E29">
        <v>27.5</v>
      </c>
    </row>
    <row r="30" spans="1:5" x14ac:dyDescent="0.3">
      <c r="A30" t="s">
        <v>6</v>
      </c>
      <c r="B30">
        <f>MIN(Revenue:Profits)</f>
        <v>-128731.61220497701</v>
      </c>
      <c r="C30">
        <v>460441.46267102606</v>
      </c>
      <c r="D30">
        <v>199057.23951114915</v>
      </c>
      <c r="E30">
        <v>28.5</v>
      </c>
    </row>
    <row r="31" spans="1:5" x14ac:dyDescent="0.3">
      <c r="A31" t="s">
        <v>7</v>
      </c>
      <c r="B31">
        <f>MIN(Revenue:Profits)</f>
        <v>-128731.61220497701</v>
      </c>
      <c r="C31">
        <v>443001.87256316905</v>
      </c>
      <c r="D31">
        <v>163592.18530704777</v>
      </c>
      <c r="E31">
        <v>29.5</v>
      </c>
    </row>
    <row r="32" spans="1:5" x14ac:dyDescent="0.3">
      <c r="A32" t="s">
        <v>8</v>
      </c>
      <c r="B32">
        <f>MIN(Revenue:Profits)</f>
        <v>-128731.61220497701</v>
      </c>
      <c r="C32">
        <v>549721.61040241341</v>
      </c>
      <c r="D32">
        <v>266577.41320574487</v>
      </c>
      <c r="E32">
        <v>30.5</v>
      </c>
    </row>
  </sheetData>
  <sortState ref="A2:E32">
    <sortCondition ref="A2"/>
  </sortState>
  <hyperlinks>
    <hyperlink ref="K1" r:id="rId1" display="http://exceluser.com/excel_dashboards/dotplot.htm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9"/>
  </sheetPr>
  <dimension ref="A1:R32"/>
  <sheetViews>
    <sheetView zoomScale="80" zoomScaleNormal="80" workbookViewId="0">
      <selection activeCell="G11" sqref="G11"/>
    </sheetView>
  </sheetViews>
  <sheetFormatPr defaultRowHeight="14.4" x14ac:dyDescent="0.3"/>
  <cols>
    <col min="1" max="1" width="11.6640625" customWidth="1"/>
  </cols>
  <sheetData>
    <row r="1" spans="1:18" x14ac:dyDescent="0.3">
      <c r="A1" s="1" t="s">
        <v>33</v>
      </c>
      <c r="B1" s="1" t="s">
        <v>75</v>
      </c>
      <c r="C1" s="1" t="s">
        <v>31</v>
      </c>
      <c r="D1" s="1" t="s">
        <v>74</v>
      </c>
      <c r="E1" s="1" t="s">
        <v>73</v>
      </c>
      <c r="K1" s="3" t="s">
        <v>37</v>
      </c>
    </row>
    <row r="2" spans="1:18" x14ac:dyDescent="0.3">
      <c r="A2" t="s">
        <v>9</v>
      </c>
      <c r="B2">
        <v>-128731.61220497701</v>
      </c>
      <c r="C2">
        <v>110969.636988306</v>
      </c>
      <c r="D2">
        <v>-47095.643840228397</v>
      </c>
      <c r="E2" s="45">
        <v>0.48275862068965519</v>
      </c>
      <c r="F2">
        <f>E2+R$2</f>
        <v>0.46551724137931039</v>
      </c>
      <c r="P2">
        <v>1.23</v>
      </c>
      <c r="R2">
        <f>-0.5/29</f>
        <v>-1.7241379310344827E-2</v>
      </c>
    </row>
    <row r="3" spans="1:18" x14ac:dyDescent="0.3">
      <c r="A3" t="s">
        <v>28</v>
      </c>
      <c r="B3">
        <v>-128731.61220497701</v>
      </c>
      <c r="C3">
        <v>113194.2144970981</v>
      </c>
      <c r="D3">
        <v>48847.556645697216</v>
      </c>
      <c r="E3" s="45">
        <v>1.4655172413793105</v>
      </c>
      <c r="F3">
        <f>F2+1+R$2</f>
        <v>1.4482758620689657</v>
      </c>
    </row>
    <row r="4" spans="1:18" x14ac:dyDescent="0.3">
      <c r="A4" t="s">
        <v>5</v>
      </c>
      <c r="B4">
        <v>-128731.61220497701</v>
      </c>
      <c r="C4">
        <v>129790.66649290617</v>
      </c>
      <c r="D4">
        <v>54410.808861884354</v>
      </c>
      <c r="E4" s="45">
        <v>2.4482758620689657</v>
      </c>
      <c r="F4">
        <f t="shared" ref="F4:F32" si="0">F3+1+R$2</f>
        <v>2.431034482758621</v>
      </c>
    </row>
    <row r="5" spans="1:18" x14ac:dyDescent="0.3">
      <c r="A5" t="s">
        <v>18</v>
      </c>
      <c r="B5">
        <v>-128731.61220497701</v>
      </c>
      <c r="C5">
        <v>165785.80683918376</v>
      </c>
      <c r="D5">
        <v>72257.31828557582</v>
      </c>
      <c r="E5" s="45">
        <v>3.431034482758621</v>
      </c>
      <c r="F5">
        <f t="shared" si="0"/>
        <v>3.4137931034482762</v>
      </c>
    </row>
    <row r="6" spans="1:18" x14ac:dyDescent="0.3">
      <c r="A6" t="s">
        <v>4</v>
      </c>
      <c r="B6">
        <v>-128731.61220497701</v>
      </c>
      <c r="C6">
        <v>174540.42606435073</v>
      </c>
      <c r="D6">
        <v>74244.07178095814</v>
      </c>
      <c r="E6" s="45">
        <v>4.4137931034482758</v>
      </c>
      <c r="F6">
        <f t="shared" si="0"/>
        <v>4.3965517241379306</v>
      </c>
    </row>
    <row r="7" spans="1:18" x14ac:dyDescent="0.3">
      <c r="A7" t="s">
        <v>25</v>
      </c>
      <c r="B7">
        <v>-128731.61220497701</v>
      </c>
      <c r="C7">
        <v>196612.38348006204</v>
      </c>
      <c r="D7">
        <v>79108.171228716907</v>
      </c>
      <c r="E7" s="45">
        <v>5.3965517241379306</v>
      </c>
      <c r="F7">
        <f t="shared" si="0"/>
        <v>5.3793103448275854</v>
      </c>
    </row>
    <row r="8" spans="1:18" x14ac:dyDescent="0.3">
      <c r="A8" t="s">
        <v>15</v>
      </c>
      <c r="B8">
        <v>-128731.61220497701</v>
      </c>
      <c r="C8">
        <v>232995.48522747893</v>
      </c>
      <c r="D8">
        <v>79140.75477981921</v>
      </c>
      <c r="E8" s="45">
        <v>6.3793103448275854</v>
      </c>
      <c r="F8">
        <f t="shared" si="0"/>
        <v>6.3620689655172402</v>
      </c>
    </row>
    <row r="9" spans="1:18" x14ac:dyDescent="0.3">
      <c r="A9" t="s">
        <v>0</v>
      </c>
      <c r="B9">
        <v>988126.66454125778</v>
      </c>
      <c r="C9">
        <v>321316.3358038076</v>
      </c>
      <c r="D9">
        <v>84377.905037513512</v>
      </c>
      <c r="E9" s="45">
        <v>7.3620689655172402</v>
      </c>
      <c r="F9">
        <f t="shared" si="0"/>
        <v>7.344827586206895</v>
      </c>
    </row>
    <row r="10" spans="1:18" x14ac:dyDescent="0.3">
      <c r="A10" t="s">
        <v>12</v>
      </c>
      <c r="B10">
        <v>-128731.61220497701</v>
      </c>
      <c r="C10">
        <v>387651.45230902988</v>
      </c>
      <c r="D10">
        <v>-80521.036938945195</v>
      </c>
      <c r="E10" s="45">
        <v>8.344827586206895</v>
      </c>
      <c r="F10">
        <f t="shared" si="0"/>
        <v>8.3275862068965498</v>
      </c>
    </row>
    <row r="11" spans="1:18" x14ac:dyDescent="0.3">
      <c r="A11" t="s">
        <v>10</v>
      </c>
      <c r="B11">
        <v>-128731.61220497701</v>
      </c>
      <c r="C11">
        <v>399451.87176144548</v>
      </c>
      <c r="D11">
        <v>52731.612204976998</v>
      </c>
      <c r="E11" s="45">
        <v>9.3275862068965498</v>
      </c>
      <c r="F11">
        <f t="shared" si="0"/>
        <v>9.3103448275862046</v>
      </c>
    </row>
    <row r="12" spans="1:18" x14ac:dyDescent="0.3">
      <c r="A12" t="s">
        <v>7</v>
      </c>
      <c r="B12">
        <v>-128731.61220497701</v>
      </c>
      <c r="C12">
        <v>443001.87256316905</v>
      </c>
      <c r="D12">
        <v>163592.18530704777</v>
      </c>
      <c r="E12" s="45">
        <v>10.310344827586205</v>
      </c>
      <c r="F12">
        <f t="shared" si="0"/>
        <v>10.293103448275859</v>
      </c>
    </row>
    <row r="13" spans="1:18" x14ac:dyDescent="0.3">
      <c r="A13" t="s">
        <v>13</v>
      </c>
      <c r="B13">
        <v>-128731.61220497701</v>
      </c>
      <c r="C13">
        <v>454036.64634038042</v>
      </c>
      <c r="D13">
        <v>193339.87102766286</v>
      </c>
      <c r="E13" s="45">
        <v>11.293103448275859</v>
      </c>
      <c r="F13">
        <f t="shared" si="0"/>
        <v>11.275862068965514</v>
      </c>
    </row>
    <row r="14" spans="1:18" x14ac:dyDescent="0.3">
      <c r="A14" t="s">
        <v>6</v>
      </c>
      <c r="B14">
        <v>-128731.61220497701</v>
      </c>
      <c r="C14">
        <v>460441.46267102606</v>
      </c>
      <c r="D14">
        <v>199057.23951114915</v>
      </c>
      <c r="E14" s="45">
        <v>12.275862068965514</v>
      </c>
      <c r="F14">
        <f t="shared" si="0"/>
        <v>12.258620689655169</v>
      </c>
    </row>
    <row r="15" spans="1:18" x14ac:dyDescent="0.3">
      <c r="A15" t="s">
        <v>19</v>
      </c>
      <c r="B15">
        <v>-128731.61220497701</v>
      </c>
      <c r="C15">
        <v>463040.33244260203</v>
      </c>
      <c r="D15">
        <v>213879.3594195917</v>
      </c>
      <c r="E15" s="45">
        <v>13.258620689655169</v>
      </c>
      <c r="F15">
        <f t="shared" si="0"/>
        <v>13.241379310344824</v>
      </c>
    </row>
    <row r="16" spans="1:18" x14ac:dyDescent="0.3">
      <c r="A16" t="s">
        <v>14</v>
      </c>
      <c r="B16">
        <v>-128731.61220497701</v>
      </c>
      <c r="C16">
        <v>520667.58210867445</v>
      </c>
      <c r="D16">
        <v>228624.31574657638</v>
      </c>
      <c r="E16" s="45">
        <v>14.241379310344824</v>
      </c>
      <c r="F16">
        <f t="shared" si="0"/>
        <v>14.224137931034479</v>
      </c>
    </row>
    <row r="17" spans="1:6" x14ac:dyDescent="0.3">
      <c r="A17" t="s">
        <v>17</v>
      </c>
      <c r="B17">
        <v>-128731.61220497701</v>
      </c>
      <c r="C17">
        <v>529345.88296326762</v>
      </c>
      <c r="D17">
        <v>247651.69392583697</v>
      </c>
      <c r="E17" s="45">
        <v>15.224137931034479</v>
      </c>
      <c r="F17">
        <f t="shared" si="0"/>
        <v>15.206896551724133</v>
      </c>
    </row>
    <row r="18" spans="1:6" x14ac:dyDescent="0.3">
      <c r="A18" t="s">
        <v>8</v>
      </c>
      <c r="B18">
        <v>-128731.61220497701</v>
      </c>
      <c r="C18">
        <v>549721.61040241341</v>
      </c>
      <c r="D18">
        <v>266577.41320574487</v>
      </c>
      <c r="E18" s="45">
        <v>16.206896551724132</v>
      </c>
      <c r="F18">
        <f t="shared" si="0"/>
        <v>16.18965517241379</v>
      </c>
    </row>
    <row r="19" spans="1:6" x14ac:dyDescent="0.3">
      <c r="A19" t="s">
        <v>22</v>
      </c>
      <c r="B19">
        <v>-128731.61220497701</v>
      </c>
      <c r="C19">
        <v>559895.25235977827</v>
      </c>
      <c r="D19">
        <v>273693.83580761938</v>
      </c>
      <c r="E19" s="45">
        <v>17.189655172413786</v>
      </c>
      <c r="F19">
        <f t="shared" si="0"/>
        <v>17.172413793103445</v>
      </c>
    </row>
    <row r="20" spans="1:6" x14ac:dyDescent="0.3">
      <c r="A20" t="s">
        <v>1</v>
      </c>
      <c r="B20">
        <v>-128731.61220497701</v>
      </c>
      <c r="C20">
        <v>567284.13180107938</v>
      </c>
      <c r="D20">
        <v>289314.95239935355</v>
      </c>
      <c r="E20" s="45">
        <v>18.172413793103441</v>
      </c>
      <c r="F20">
        <f t="shared" si="0"/>
        <v>18.1551724137931</v>
      </c>
    </row>
    <row r="21" spans="1:6" x14ac:dyDescent="0.3">
      <c r="A21" t="s">
        <v>2</v>
      </c>
      <c r="B21">
        <v>-128731.61220497701</v>
      </c>
      <c r="C21">
        <v>596303.42577952694</v>
      </c>
      <c r="D21">
        <v>316741.58598204522</v>
      </c>
      <c r="E21" s="45">
        <v>19.155172413793096</v>
      </c>
      <c r="F21">
        <f t="shared" si="0"/>
        <v>19.137931034482754</v>
      </c>
    </row>
    <row r="22" spans="1:6" x14ac:dyDescent="0.3">
      <c r="A22" t="s">
        <v>23</v>
      </c>
      <c r="B22">
        <v>-128731.61220497701</v>
      </c>
      <c r="C22">
        <v>634114.56224509724</v>
      </c>
      <c r="D22">
        <v>317853.52882134472</v>
      </c>
      <c r="E22" s="45">
        <v>20.137931034482751</v>
      </c>
      <c r="F22">
        <f t="shared" si="0"/>
        <v>20.120689655172409</v>
      </c>
    </row>
    <row r="23" spans="1:6" x14ac:dyDescent="0.3">
      <c r="A23" t="s">
        <v>27</v>
      </c>
      <c r="B23">
        <v>-128731.61220497701</v>
      </c>
      <c r="C23">
        <v>637337.14689327637</v>
      </c>
      <c r="D23">
        <v>328260.09127442975</v>
      </c>
      <c r="E23" s="45">
        <v>21.120689655172406</v>
      </c>
      <c r="F23">
        <f t="shared" si="0"/>
        <v>21.103448275862064</v>
      </c>
    </row>
    <row r="24" spans="1:6" x14ac:dyDescent="0.3">
      <c r="A24" t="s">
        <v>26</v>
      </c>
      <c r="B24">
        <v>-128731.61220497701</v>
      </c>
      <c r="C24">
        <v>720112.48262718809</v>
      </c>
      <c r="D24">
        <v>337931.12692058855</v>
      </c>
      <c r="E24" s="45">
        <v>22.103448275862061</v>
      </c>
      <c r="F24">
        <f t="shared" si="0"/>
        <v>22.086206896551719</v>
      </c>
    </row>
    <row r="25" spans="1:6" x14ac:dyDescent="0.3">
      <c r="A25" t="s">
        <v>16</v>
      </c>
      <c r="B25">
        <v>-128731.61220497701</v>
      </c>
      <c r="C25">
        <v>724947.41944624658</v>
      </c>
      <c r="D25">
        <v>371029.806618765</v>
      </c>
      <c r="E25" s="45">
        <v>23.086206896551715</v>
      </c>
      <c r="F25">
        <f t="shared" si="0"/>
        <v>23.068965517241374</v>
      </c>
    </row>
    <row r="26" spans="1:6" x14ac:dyDescent="0.3">
      <c r="A26" t="s">
        <v>3</v>
      </c>
      <c r="B26">
        <v>-128731.61220497701</v>
      </c>
      <c r="C26">
        <v>748003.6608751351</v>
      </c>
      <c r="D26">
        <v>380934.02509429929</v>
      </c>
      <c r="E26" s="45">
        <v>24.06896551724137</v>
      </c>
      <c r="F26">
        <f t="shared" si="0"/>
        <v>24.051724137931028</v>
      </c>
    </row>
    <row r="27" spans="1:6" x14ac:dyDescent="0.3">
      <c r="A27" t="s">
        <v>20</v>
      </c>
      <c r="B27">
        <v>-128731.61220497701</v>
      </c>
      <c r="C27">
        <v>770133.0108751806</v>
      </c>
      <c r="D27">
        <v>392277.28513380769</v>
      </c>
      <c r="E27" s="45">
        <v>25.051724137931025</v>
      </c>
      <c r="F27">
        <f t="shared" si="0"/>
        <v>25.034482758620683</v>
      </c>
    </row>
    <row r="28" spans="1:6" x14ac:dyDescent="0.3">
      <c r="A28" t="s">
        <v>29</v>
      </c>
      <c r="B28">
        <v>-128731.61220497701</v>
      </c>
      <c r="C28">
        <v>845126.33019866259</v>
      </c>
      <c r="D28">
        <v>410071.0654100005</v>
      </c>
      <c r="E28" s="45">
        <v>26.03448275862068</v>
      </c>
      <c r="F28">
        <f t="shared" si="0"/>
        <v>26.017241379310338</v>
      </c>
    </row>
    <row r="29" spans="1:6" x14ac:dyDescent="0.3">
      <c r="A29" t="s">
        <v>11</v>
      </c>
      <c r="B29">
        <v>-128731.61220497701</v>
      </c>
      <c r="C29">
        <v>892356.46219563973</v>
      </c>
      <c r="D29">
        <v>422787.59574375639</v>
      </c>
      <c r="E29" s="45">
        <v>27.017241379310335</v>
      </c>
      <c r="F29">
        <f t="shared" si="0"/>
        <v>26.999999999999993</v>
      </c>
    </row>
    <row r="30" spans="1:6" x14ac:dyDescent="0.3">
      <c r="A30" t="s">
        <v>30</v>
      </c>
      <c r="B30">
        <v>-128731.61220497701</v>
      </c>
      <c r="C30">
        <v>935956.46138089721</v>
      </c>
      <c r="D30">
        <v>426501.46413062391</v>
      </c>
      <c r="E30" s="45">
        <v>27.999999999999989</v>
      </c>
      <c r="F30">
        <f t="shared" si="0"/>
        <v>27.982758620689648</v>
      </c>
    </row>
    <row r="31" spans="1:6" x14ac:dyDescent="0.3">
      <c r="A31" t="s">
        <v>24</v>
      </c>
      <c r="B31">
        <v>-128731.61220497701</v>
      </c>
      <c r="C31">
        <v>963371.34596374002</v>
      </c>
      <c r="D31">
        <v>470858.92171556765</v>
      </c>
      <c r="E31" s="45">
        <v>28.982758620689644</v>
      </c>
      <c r="F31">
        <f t="shared" si="0"/>
        <v>28.965517241379303</v>
      </c>
    </row>
    <row r="32" spans="1:6" x14ac:dyDescent="0.3">
      <c r="A32" t="s">
        <v>21</v>
      </c>
      <c r="B32">
        <v>-128731.61220497701</v>
      </c>
      <c r="C32">
        <v>988126.66454125778</v>
      </c>
      <c r="D32">
        <v>482380.06857309985</v>
      </c>
      <c r="E32" s="45">
        <v>29.965517241379299</v>
      </c>
      <c r="F32">
        <f t="shared" si="0"/>
        <v>29.948275862068957</v>
      </c>
    </row>
  </sheetData>
  <sortState ref="A2:E32">
    <sortCondition ref="C2:C32"/>
  </sortState>
  <hyperlinks>
    <hyperlink ref="K1" r:id="rId1" display="http://exceluser.com/excel_dashboards/dotplot.htm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/>
  </sheetPr>
  <dimension ref="A1:E15"/>
  <sheetViews>
    <sheetView workbookViewId="0">
      <selection activeCell="G11" sqref="G11"/>
    </sheetView>
  </sheetViews>
  <sheetFormatPr defaultColWidth="9.109375" defaultRowHeight="14.4" x14ac:dyDescent="0.3"/>
  <cols>
    <col min="1" max="1" width="9.109375" style="21"/>
    <col min="2" max="2" width="15.6640625" style="21" bestFit="1" customWidth="1"/>
    <col min="3" max="3" width="28" style="22" bestFit="1" customWidth="1"/>
    <col min="4" max="4" width="10" style="22" bestFit="1" customWidth="1"/>
    <col min="5" max="5" width="9.6640625" style="21" bestFit="1" customWidth="1"/>
    <col min="6" max="16384" width="9.109375" style="21"/>
  </cols>
  <sheetData>
    <row r="1" spans="1:5" ht="43.2" x14ac:dyDescent="0.3">
      <c r="A1" s="20" t="s">
        <v>76</v>
      </c>
      <c r="B1" s="20" t="s">
        <v>33</v>
      </c>
      <c r="C1" s="20" t="s">
        <v>77</v>
      </c>
      <c r="D1" s="20" t="s">
        <v>78</v>
      </c>
    </row>
    <row r="2" spans="1:5" x14ac:dyDescent="0.3">
      <c r="A2" s="21" t="s">
        <v>79</v>
      </c>
      <c r="B2" s="21" t="s">
        <v>85</v>
      </c>
      <c r="C2" s="22">
        <v>336222.30986133427</v>
      </c>
      <c r="D2" s="22">
        <v>78824.190888005949</v>
      </c>
      <c r="E2" s="22"/>
    </row>
    <row r="3" spans="1:5" x14ac:dyDescent="0.3">
      <c r="B3" s="21" t="s">
        <v>80</v>
      </c>
      <c r="C3" s="22">
        <v>206935.1950288745</v>
      </c>
      <c r="D3" s="22">
        <v>254801.00423789801</v>
      </c>
      <c r="E3" s="22"/>
    </row>
    <row r="4" spans="1:5" x14ac:dyDescent="0.3">
      <c r="B4" s="21" t="s">
        <v>81</v>
      </c>
      <c r="C4" s="22">
        <v>332323.63581080217</v>
      </c>
      <c r="D4" s="22">
        <v>124778.66618478126</v>
      </c>
      <c r="E4" s="22"/>
    </row>
    <row r="5" spans="1:5" x14ac:dyDescent="0.3">
      <c r="B5" s="21" t="s">
        <v>82</v>
      </c>
      <c r="C5" s="22">
        <v>231485.4656230745</v>
      </c>
      <c r="D5" s="22">
        <v>149273.3321078486</v>
      </c>
      <c r="E5" s="22"/>
    </row>
    <row r="6" spans="1:5" x14ac:dyDescent="0.3">
      <c r="E6" s="22"/>
    </row>
    <row r="7" spans="1:5" x14ac:dyDescent="0.3">
      <c r="A7" s="21" t="s">
        <v>83</v>
      </c>
      <c r="B7" s="21" t="s">
        <v>85</v>
      </c>
      <c r="C7" s="22">
        <v>454200.90116085042</v>
      </c>
      <c r="D7" s="22">
        <v>141002.41437841035</v>
      </c>
      <c r="E7" s="22"/>
    </row>
    <row r="8" spans="1:5" x14ac:dyDescent="0.3">
      <c r="B8" s="21" t="s">
        <v>80</v>
      </c>
      <c r="C8" s="22">
        <v>426572.31222670199</v>
      </c>
      <c r="D8" s="22">
        <v>359652.686970754</v>
      </c>
      <c r="E8" s="22"/>
    </row>
    <row r="9" spans="1:5" x14ac:dyDescent="0.3">
      <c r="B9" s="21" t="s">
        <v>81</v>
      </c>
      <c r="C9" s="22">
        <v>382933.48822924774</v>
      </c>
      <c r="D9" s="22">
        <v>150912.54327016755</v>
      </c>
      <c r="E9" s="22"/>
    </row>
    <row r="10" spans="1:5" x14ac:dyDescent="0.3">
      <c r="B10" s="21" t="s">
        <v>82</v>
      </c>
      <c r="C10" s="22">
        <v>191951.3922780577</v>
      </c>
      <c r="D10" s="22">
        <v>80104.061004212213</v>
      </c>
      <c r="E10" s="22"/>
    </row>
    <row r="11" spans="1:5" x14ac:dyDescent="0.3">
      <c r="E11" s="22"/>
    </row>
    <row r="12" spans="1:5" x14ac:dyDescent="0.3">
      <c r="A12" s="21" t="s">
        <v>84</v>
      </c>
      <c r="B12" s="21" t="s">
        <v>85</v>
      </c>
      <c r="C12" s="22">
        <v>486281.61956263788</v>
      </c>
      <c r="D12" s="22">
        <v>144954.064205245</v>
      </c>
      <c r="E12" s="22"/>
    </row>
    <row r="13" spans="1:5" x14ac:dyDescent="0.3">
      <c r="B13" s="21" t="s">
        <v>80</v>
      </c>
      <c r="C13" s="22">
        <v>235721.96195152399</v>
      </c>
      <c r="D13" s="22">
        <v>429296.16937582399</v>
      </c>
      <c r="E13" s="22"/>
    </row>
    <row r="14" spans="1:5" x14ac:dyDescent="0.3">
      <c r="B14" s="21" t="s">
        <v>81</v>
      </c>
      <c r="C14" s="22">
        <v>306473.00126960699</v>
      </c>
      <c r="D14" s="22">
        <v>12258.52599721472</v>
      </c>
      <c r="E14" s="22"/>
    </row>
    <row r="15" spans="1:5" x14ac:dyDescent="0.3">
      <c r="B15" s="21" t="s">
        <v>82</v>
      </c>
      <c r="C15" s="22">
        <v>487817.9027810694</v>
      </c>
      <c r="D15" s="22">
        <v>89916.694451335366</v>
      </c>
      <c r="E15" s="2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/>
  </sheetPr>
  <dimension ref="A1:K26"/>
  <sheetViews>
    <sheetView showGridLines="0" zoomScale="96" zoomScaleNormal="96" workbookViewId="0">
      <selection activeCell="G11" sqref="G11"/>
    </sheetView>
  </sheetViews>
  <sheetFormatPr defaultRowHeight="14.4" x14ac:dyDescent="0.3"/>
  <cols>
    <col min="1" max="1" width="12.5546875" customWidth="1"/>
    <col min="2" max="3" width="10.5546875" bestFit="1" customWidth="1"/>
    <col min="5" max="5" width="16.88671875" customWidth="1"/>
    <col min="6" max="6" width="13.44140625" style="24" customWidth="1"/>
    <col min="11" max="11" width="10.109375" customWidth="1"/>
    <col min="12" max="12" width="16.6640625" customWidth="1"/>
  </cols>
  <sheetData>
    <row r="1" spans="1:11" ht="15" thickBot="1" x14ac:dyDescent="0.35"/>
    <row r="2" spans="1:11" ht="22.5" customHeight="1" thickBot="1" x14ac:dyDescent="0.35">
      <c r="F2" s="42"/>
      <c r="G2" s="43"/>
      <c r="H2" s="43"/>
      <c r="I2" s="43"/>
      <c r="J2" s="43"/>
      <c r="K2" s="44"/>
    </row>
    <row r="3" spans="1:11" s="27" customFormat="1" ht="14.25" customHeight="1" x14ac:dyDescent="0.3">
      <c r="A3" s="25" t="s">
        <v>33</v>
      </c>
      <c r="B3" s="25" t="s">
        <v>77</v>
      </c>
      <c r="C3" s="25" t="s">
        <v>78</v>
      </c>
      <c r="D3" s="26" t="s">
        <v>72</v>
      </c>
      <c r="F3" s="38"/>
      <c r="G3" s="28"/>
      <c r="H3" s="28"/>
      <c r="I3" s="28" t="s">
        <v>79</v>
      </c>
      <c r="J3" s="28"/>
      <c r="K3" s="29"/>
    </row>
    <row r="4" spans="1:11" ht="17.25" customHeight="1" x14ac:dyDescent="0.3">
      <c r="A4" t="s">
        <v>85</v>
      </c>
      <c r="B4">
        <v>336222.30986133427</v>
      </c>
      <c r="C4">
        <v>78824.190888005949</v>
      </c>
      <c r="D4">
        <v>2</v>
      </c>
      <c r="E4" t="s">
        <v>79</v>
      </c>
      <c r="F4" s="39" t="s">
        <v>85</v>
      </c>
      <c r="G4" s="32"/>
      <c r="H4" s="32"/>
      <c r="I4" s="32"/>
      <c r="J4" s="32"/>
      <c r="K4" s="33"/>
    </row>
    <row r="5" spans="1:11" ht="17.25" customHeight="1" x14ac:dyDescent="0.3">
      <c r="A5" t="s">
        <v>80</v>
      </c>
      <c r="B5" s="23">
        <v>206935.1950288745</v>
      </c>
      <c r="C5" s="23">
        <v>154801.0042378981</v>
      </c>
      <c r="D5">
        <v>1.5</v>
      </c>
      <c r="F5" s="39" t="s">
        <v>80</v>
      </c>
      <c r="G5" s="36"/>
      <c r="H5" s="32"/>
      <c r="I5" s="32"/>
      <c r="J5" s="32"/>
      <c r="K5" s="33"/>
    </row>
    <row r="6" spans="1:11" ht="17.25" customHeight="1" x14ac:dyDescent="0.3">
      <c r="A6" t="s">
        <v>81</v>
      </c>
      <c r="B6" s="23">
        <v>332323.63581080217</v>
      </c>
      <c r="C6" s="23">
        <v>124778.66618478126</v>
      </c>
      <c r="D6">
        <v>1</v>
      </c>
      <c r="F6" s="39" t="s">
        <v>81</v>
      </c>
      <c r="G6" s="37"/>
      <c r="H6" s="32"/>
      <c r="I6" s="32"/>
      <c r="J6" s="32"/>
      <c r="K6" s="33"/>
    </row>
    <row r="7" spans="1:11" ht="17.25" customHeight="1" x14ac:dyDescent="0.3">
      <c r="A7" t="s">
        <v>82</v>
      </c>
      <c r="B7" s="23">
        <v>231485.4656230745</v>
      </c>
      <c r="C7" s="23">
        <v>149273.3321078486</v>
      </c>
      <c r="D7">
        <v>0.5</v>
      </c>
      <c r="F7" s="39" t="s">
        <v>82</v>
      </c>
      <c r="G7" s="32"/>
      <c r="H7" s="32"/>
      <c r="I7" s="32"/>
      <c r="J7" s="32"/>
      <c r="K7" s="33"/>
    </row>
    <row r="8" spans="1:11" x14ac:dyDescent="0.3">
      <c r="F8" s="39"/>
      <c r="G8" s="32"/>
      <c r="H8" s="32"/>
      <c r="I8" s="32"/>
      <c r="J8" s="32"/>
      <c r="K8" s="33"/>
    </row>
    <row r="9" spans="1:11" x14ac:dyDescent="0.3">
      <c r="F9" s="39"/>
      <c r="G9" s="32"/>
      <c r="H9" s="32"/>
      <c r="I9" s="32"/>
      <c r="J9" s="32"/>
      <c r="K9" s="33"/>
    </row>
    <row r="10" spans="1:11" x14ac:dyDescent="0.3">
      <c r="F10" s="39"/>
      <c r="G10" s="32"/>
      <c r="H10" s="32"/>
      <c r="I10" s="32"/>
      <c r="J10" s="32"/>
      <c r="K10" s="33"/>
    </row>
    <row r="11" spans="1:11" s="27" customFormat="1" ht="14.25" customHeight="1" x14ac:dyDescent="0.3">
      <c r="F11" s="40"/>
      <c r="G11" s="30"/>
      <c r="H11" s="30"/>
      <c r="I11" s="30" t="s">
        <v>83</v>
      </c>
      <c r="J11" s="30"/>
      <c r="K11" s="31"/>
    </row>
    <row r="12" spans="1:11" ht="17.25" customHeight="1" x14ac:dyDescent="0.3">
      <c r="A12" t="s">
        <v>85</v>
      </c>
      <c r="B12" s="45">
        <f>'5a'!C7</f>
        <v>454200.90116085042</v>
      </c>
      <c r="C12" s="45">
        <f>'5a'!D7</f>
        <v>141002.41437841035</v>
      </c>
      <c r="D12">
        <v>2</v>
      </c>
      <c r="E12" t="s">
        <v>83</v>
      </c>
      <c r="F12" s="39" t="s">
        <v>85</v>
      </c>
      <c r="G12" s="32"/>
      <c r="H12" s="32"/>
      <c r="I12" s="32"/>
      <c r="J12" s="32"/>
      <c r="K12" s="33"/>
    </row>
    <row r="13" spans="1:11" ht="17.25" customHeight="1" x14ac:dyDescent="0.3">
      <c r="A13" t="s">
        <v>80</v>
      </c>
      <c r="B13" s="45">
        <f>'5a'!C8</f>
        <v>426572.31222670199</v>
      </c>
      <c r="C13" s="45">
        <f>'5a'!D8</f>
        <v>359652.686970754</v>
      </c>
      <c r="D13">
        <v>1.5</v>
      </c>
      <c r="F13" s="39" t="s">
        <v>80</v>
      </c>
      <c r="G13" s="32"/>
      <c r="H13" s="32"/>
      <c r="I13" s="32"/>
      <c r="J13" s="32"/>
      <c r="K13" s="33"/>
    </row>
    <row r="14" spans="1:11" ht="17.25" customHeight="1" x14ac:dyDescent="0.3">
      <c r="A14" t="s">
        <v>81</v>
      </c>
      <c r="B14" s="45">
        <f>'5a'!C9</f>
        <v>382933.48822924774</v>
      </c>
      <c r="C14" s="45">
        <f>'5a'!D9</f>
        <v>150912.54327016755</v>
      </c>
      <c r="D14">
        <v>1</v>
      </c>
      <c r="F14" s="39" t="s">
        <v>81</v>
      </c>
      <c r="G14" s="32"/>
      <c r="H14" s="32"/>
      <c r="I14" s="32"/>
      <c r="J14" s="32"/>
      <c r="K14" s="33"/>
    </row>
    <row r="15" spans="1:11" ht="17.25" customHeight="1" x14ac:dyDescent="0.3">
      <c r="A15" t="s">
        <v>82</v>
      </c>
      <c r="B15" s="45">
        <f>'5a'!C10</f>
        <v>191951.3922780577</v>
      </c>
      <c r="C15" s="45">
        <f>'5a'!D10</f>
        <v>80104.061004212213</v>
      </c>
      <c r="D15">
        <v>0.5</v>
      </c>
      <c r="F15" s="39" t="s">
        <v>82</v>
      </c>
      <c r="G15" s="32"/>
      <c r="H15" s="32"/>
      <c r="I15" s="32"/>
      <c r="J15" s="32"/>
      <c r="K15" s="33"/>
    </row>
    <row r="16" spans="1:11" x14ac:dyDescent="0.3">
      <c r="F16" s="39"/>
      <c r="G16" s="32"/>
      <c r="H16" s="32"/>
      <c r="I16" s="32"/>
      <c r="J16" s="32"/>
      <c r="K16" s="33"/>
    </row>
    <row r="17" spans="1:11" x14ac:dyDescent="0.3">
      <c r="F17" s="39"/>
      <c r="G17" s="32"/>
      <c r="H17" s="32"/>
      <c r="I17" s="32"/>
      <c r="J17" s="32"/>
      <c r="K17" s="33"/>
    </row>
    <row r="18" spans="1:11" x14ac:dyDescent="0.3">
      <c r="F18" s="39"/>
      <c r="G18" s="32"/>
      <c r="H18" s="32"/>
      <c r="I18" s="32"/>
      <c r="J18" s="32"/>
      <c r="K18" s="33"/>
    </row>
    <row r="19" spans="1:11" s="27" customFormat="1" ht="14.25" customHeight="1" x14ac:dyDescent="0.3">
      <c r="F19" s="40"/>
      <c r="G19" s="30"/>
      <c r="H19" s="30"/>
      <c r="I19" s="30" t="s">
        <v>84</v>
      </c>
      <c r="J19" s="30"/>
      <c r="K19" s="31"/>
    </row>
    <row r="20" spans="1:11" ht="17.25" customHeight="1" x14ac:dyDescent="0.3">
      <c r="A20" t="s">
        <v>85</v>
      </c>
      <c r="B20" s="45">
        <f>'5a'!C12</f>
        <v>486281.61956263788</v>
      </c>
      <c r="C20" s="45">
        <f>'5a'!D12</f>
        <v>144954.064205245</v>
      </c>
      <c r="D20">
        <v>2</v>
      </c>
      <c r="E20" t="s">
        <v>84</v>
      </c>
      <c r="F20" s="39" t="s">
        <v>85</v>
      </c>
      <c r="G20" s="32"/>
      <c r="H20" s="32"/>
      <c r="I20" s="32"/>
      <c r="J20" s="32"/>
      <c r="K20" s="33"/>
    </row>
    <row r="21" spans="1:11" ht="17.25" customHeight="1" x14ac:dyDescent="0.3">
      <c r="A21" t="s">
        <v>80</v>
      </c>
      <c r="B21" s="45">
        <f>'5a'!C13</f>
        <v>235721.96195152399</v>
      </c>
      <c r="C21" s="45">
        <f>'5a'!D13</f>
        <v>429296.16937582399</v>
      </c>
      <c r="D21">
        <v>1.5</v>
      </c>
      <c r="F21" s="39" t="s">
        <v>80</v>
      </c>
      <c r="G21" s="32"/>
      <c r="H21" s="32"/>
      <c r="I21" s="32"/>
      <c r="J21" s="32"/>
      <c r="K21" s="33"/>
    </row>
    <row r="22" spans="1:11" ht="17.25" customHeight="1" x14ac:dyDescent="0.3">
      <c r="A22" t="s">
        <v>81</v>
      </c>
      <c r="B22" s="45">
        <f>'5a'!C14</f>
        <v>306473.00126960699</v>
      </c>
      <c r="C22" s="45">
        <f>'5a'!D14</f>
        <v>12258.52599721472</v>
      </c>
      <c r="D22">
        <v>1</v>
      </c>
      <c r="F22" s="39" t="s">
        <v>81</v>
      </c>
      <c r="G22" s="32"/>
      <c r="H22" s="32"/>
      <c r="I22" s="32"/>
      <c r="J22" s="32"/>
      <c r="K22" s="33"/>
    </row>
    <row r="23" spans="1:11" ht="17.25" customHeight="1" x14ac:dyDescent="0.3">
      <c r="A23" t="s">
        <v>82</v>
      </c>
      <c r="B23" s="45">
        <f>'5a'!C15</f>
        <v>487817.9027810694</v>
      </c>
      <c r="C23" s="45">
        <f>'5a'!D15</f>
        <v>89916.694451335366</v>
      </c>
      <c r="D23">
        <v>0.5</v>
      </c>
      <c r="F23" s="39" t="s">
        <v>82</v>
      </c>
      <c r="G23" s="32"/>
      <c r="H23" s="32"/>
      <c r="I23" s="32"/>
      <c r="J23" s="32"/>
      <c r="K23" s="33"/>
    </row>
    <row r="24" spans="1:11" x14ac:dyDescent="0.3">
      <c r="F24" s="39"/>
      <c r="G24" s="32"/>
      <c r="H24" s="32"/>
      <c r="I24" s="32"/>
      <c r="J24" s="32"/>
      <c r="K24" s="33"/>
    </row>
    <row r="25" spans="1:11" x14ac:dyDescent="0.3">
      <c r="F25" s="39"/>
      <c r="G25" s="32"/>
      <c r="H25" s="32"/>
      <c r="I25" s="32"/>
      <c r="J25" s="32"/>
      <c r="K25" s="33"/>
    </row>
    <row r="26" spans="1:11" ht="15" thickBot="1" x14ac:dyDescent="0.35">
      <c r="F26" s="41"/>
      <c r="G26" s="34"/>
      <c r="H26" s="34"/>
      <c r="I26" s="34"/>
      <c r="J26" s="34"/>
      <c r="K26" s="35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9"/>
  </sheetPr>
  <dimension ref="A1:O9"/>
  <sheetViews>
    <sheetView zoomScale="80" zoomScaleNormal="80" workbookViewId="0">
      <selection activeCell="G11" sqref="G11"/>
    </sheetView>
  </sheetViews>
  <sheetFormatPr defaultRowHeight="14.4" x14ac:dyDescent="0.3"/>
  <cols>
    <col min="1" max="1" width="11.6640625" customWidth="1"/>
    <col min="2" max="2" width="1.109375" customWidth="1"/>
    <col min="3" max="3" width="13.5546875" bestFit="1" customWidth="1"/>
  </cols>
  <sheetData>
    <row r="1" spans="1:15" x14ac:dyDescent="0.3">
      <c r="A1" s="1" t="s">
        <v>33</v>
      </c>
      <c r="B1" s="1"/>
      <c r="C1" s="1" t="s">
        <v>31</v>
      </c>
      <c r="D1" s="1" t="s">
        <v>73</v>
      </c>
      <c r="J1" s="3" t="s">
        <v>37</v>
      </c>
    </row>
    <row r="2" spans="1:15" x14ac:dyDescent="0.3">
      <c r="A2" t="s">
        <v>9</v>
      </c>
      <c r="B2" s="46" t="e">
        <f>MIN(Revenue:Profits)</f>
        <v>#REF!</v>
      </c>
      <c r="C2" s="45">
        <v>96424579.999826193</v>
      </c>
      <c r="D2">
        <v>1</v>
      </c>
      <c r="O2">
        <v>1.23</v>
      </c>
    </row>
    <row r="3" spans="1:15" x14ac:dyDescent="0.3">
      <c r="A3" t="s">
        <v>28</v>
      </c>
      <c r="B3" s="46" t="e">
        <f>MIN(Revenue:Profits)</f>
        <v>#REF!</v>
      </c>
      <c r="C3" s="45">
        <v>94160510.771174505</v>
      </c>
      <c r="D3">
        <v>2</v>
      </c>
    </row>
    <row r="4" spans="1:15" x14ac:dyDescent="0.3">
      <c r="A4" t="s">
        <v>5</v>
      </c>
      <c r="B4" s="46" t="e">
        <f>MIN(Revenue:Profits)</f>
        <v>#REF!</v>
      </c>
      <c r="C4" s="45">
        <v>93861324.070219994</v>
      </c>
      <c r="D4">
        <v>3</v>
      </c>
    </row>
    <row r="5" spans="1:15" x14ac:dyDescent="0.3">
      <c r="A5" t="s">
        <v>18</v>
      </c>
      <c r="B5" s="46" t="e">
        <f>MIN(Revenue:Profits)</f>
        <v>#REF!</v>
      </c>
      <c r="C5" s="45">
        <v>93763312.433548301</v>
      </c>
      <c r="D5">
        <v>4</v>
      </c>
    </row>
    <row r="6" spans="1:15" x14ac:dyDescent="0.3">
      <c r="A6" t="s">
        <v>4</v>
      </c>
      <c r="B6" s="46" t="e">
        <f>MIN(Revenue:Profits)</f>
        <v>#REF!</v>
      </c>
      <c r="C6" s="45">
        <v>97977655.925664499</v>
      </c>
      <c r="D6">
        <v>5</v>
      </c>
    </row>
    <row r="7" spans="1:15" x14ac:dyDescent="0.3">
      <c r="A7" t="s">
        <v>25</v>
      </c>
      <c r="B7" s="46" t="e">
        <f>MIN(Revenue:Profits)</f>
        <v>#REF!</v>
      </c>
      <c r="C7" s="45">
        <v>94598847.142932907</v>
      </c>
      <c r="D7">
        <v>6</v>
      </c>
    </row>
    <row r="8" spans="1:15" x14ac:dyDescent="0.3">
      <c r="A8" t="s">
        <v>15</v>
      </c>
      <c r="B8" s="46" t="e">
        <f>MIN(Revenue:Profits)</f>
        <v>#REF!</v>
      </c>
      <c r="C8" s="45">
        <v>96393958.224567994</v>
      </c>
      <c r="D8">
        <v>7</v>
      </c>
    </row>
    <row r="9" spans="1:15" x14ac:dyDescent="0.3">
      <c r="A9" t="s">
        <v>0</v>
      </c>
      <c r="B9" s="46" t="e">
        <f>MAX(Revenue:Profits)</f>
        <v>#REF!</v>
      </c>
      <c r="C9" s="45">
        <v>95002818.572663903</v>
      </c>
      <c r="D9">
        <v>8</v>
      </c>
    </row>
  </sheetData>
  <hyperlinks>
    <hyperlink ref="J1" r:id="rId1" display="http://exceluser.com/excel_dashboards/dotplot.htm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2"/>
  <sheetViews>
    <sheetView showGridLines="0" tabSelected="1" zoomScaleNormal="100" workbookViewId="0"/>
  </sheetViews>
  <sheetFormatPr defaultRowHeight="14.4" x14ac:dyDescent="0.3"/>
  <cols>
    <col min="1" max="1" width="11.6640625" customWidth="1"/>
    <col min="2" max="2" width="10.33203125" customWidth="1"/>
    <col min="3" max="3" width="9.6640625" customWidth="1"/>
    <col min="5" max="5" width="10" customWidth="1"/>
  </cols>
  <sheetData>
    <row r="1" spans="1:11" x14ac:dyDescent="0.3">
      <c r="A1" s="1" t="s">
        <v>33</v>
      </c>
      <c r="B1" s="1" t="s">
        <v>31</v>
      </c>
      <c r="C1" s="1" t="s">
        <v>74</v>
      </c>
      <c r="D1" s="1" t="s">
        <v>87</v>
      </c>
      <c r="E1" s="1" t="s">
        <v>75</v>
      </c>
      <c r="K1" s="3"/>
    </row>
    <row r="2" spans="1:11" x14ac:dyDescent="0.3">
      <c r="A2" t="s">
        <v>9</v>
      </c>
      <c r="B2" s="23">
        <v>110969.636988306</v>
      </c>
      <c r="C2" s="23">
        <v>47095.643840228367</v>
      </c>
      <c r="D2">
        <v>0.5</v>
      </c>
      <c r="E2" s="23">
        <f>MAX(Przychód:Zysk)</f>
        <v>988126.66454125778</v>
      </c>
      <c r="F2" s="47"/>
    </row>
    <row r="3" spans="1:11" x14ac:dyDescent="0.3">
      <c r="A3" t="s">
        <v>28</v>
      </c>
      <c r="B3" s="23">
        <v>113194.2144970981</v>
      </c>
      <c r="C3" s="23">
        <v>48847.556645697216</v>
      </c>
      <c r="D3">
        <v>1.5</v>
      </c>
      <c r="E3" s="23">
        <f>MIN(Przychód:Zysk)</f>
        <v>47095.643840228367</v>
      </c>
      <c r="F3" s="47"/>
    </row>
    <row r="4" spans="1:11" x14ac:dyDescent="0.3">
      <c r="A4" t="s">
        <v>5</v>
      </c>
      <c r="B4" s="23">
        <v>129790.66649290617</v>
      </c>
      <c r="C4" s="23">
        <v>54410.808861884354</v>
      </c>
      <c r="D4">
        <v>2.5</v>
      </c>
      <c r="E4" s="23">
        <f>MIN(Przychód:Zysk)</f>
        <v>47095.643840228367</v>
      </c>
      <c r="F4" s="47"/>
    </row>
    <row r="5" spans="1:11" x14ac:dyDescent="0.3">
      <c r="A5" t="s">
        <v>18</v>
      </c>
      <c r="B5" s="23">
        <v>165785.80683918376</v>
      </c>
      <c r="C5" s="23">
        <v>72257.31828557582</v>
      </c>
      <c r="D5">
        <v>3.5</v>
      </c>
      <c r="E5" s="23">
        <f>MIN(Przychód:Zysk)</f>
        <v>47095.643840228367</v>
      </c>
      <c r="F5" s="47"/>
    </row>
    <row r="6" spans="1:11" x14ac:dyDescent="0.3">
      <c r="A6" t="s">
        <v>4</v>
      </c>
      <c r="B6" s="23">
        <v>174540.42606435073</v>
      </c>
      <c r="C6" s="23">
        <v>74244.07178095814</v>
      </c>
      <c r="D6">
        <v>4.5</v>
      </c>
      <c r="E6" s="23">
        <f>MIN(Przychód:Zysk)</f>
        <v>47095.643840228367</v>
      </c>
      <c r="F6" s="47"/>
    </row>
    <row r="7" spans="1:11" x14ac:dyDescent="0.3">
      <c r="A7" t="s">
        <v>25</v>
      </c>
      <c r="B7" s="23">
        <v>196612.38348006204</v>
      </c>
      <c r="C7" s="23">
        <v>79108.171228716907</v>
      </c>
      <c r="D7">
        <v>5.5</v>
      </c>
      <c r="E7" s="23">
        <f>MIN(Przychód:Zysk)</f>
        <v>47095.643840228367</v>
      </c>
      <c r="F7" s="47"/>
    </row>
    <row r="8" spans="1:11" x14ac:dyDescent="0.3">
      <c r="A8" t="s">
        <v>15</v>
      </c>
      <c r="B8" s="23">
        <v>232995.48522747893</v>
      </c>
      <c r="C8" s="23">
        <v>79140.75477981921</v>
      </c>
      <c r="D8">
        <v>6.5</v>
      </c>
      <c r="E8" s="23">
        <f>MIN(Przychód:Zysk)</f>
        <v>47095.643840228367</v>
      </c>
      <c r="F8" s="47"/>
    </row>
    <row r="9" spans="1:11" x14ac:dyDescent="0.3">
      <c r="A9" t="s">
        <v>0</v>
      </c>
      <c r="B9" s="23">
        <v>321316.3358038076</v>
      </c>
      <c r="C9" s="23">
        <v>84377.905037513512</v>
      </c>
      <c r="D9">
        <v>7.5</v>
      </c>
      <c r="E9" s="23">
        <f>MIN(Przychód:Zysk)</f>
        <v>47095.643840228367</v>
      </c>
    </row>
    <row r="10" spans="1:11" x14ac:dyDescent="0.3">
      <c r="A10" t="s">
        <v>12</v>
      </c>
      <c r="B10" s="23">
        <v>387651.45230902988</v>
      </c>
      <c r="C10" s="23">
        <v>95521.036938945195</v>
      </c>
      <c r="D10">
        <v>8.5</v>
      </c>
      <c r="E10" s="23">
        <f>MIN(Przychód:Zysk)</f>
        <v>47095.643840228367</v>
      </c>
    </row>
    <row r="11" spans="1:11" x14ac:dyDescent="0.3">
      <c r="A11" t="s">
        <v>10</v>
      </c>
      <c r="B11" s="23">
        <v>399451.87176144548</v>
      </c>
      <c r="C11" s="23">
        <v>128731.61220497676</v>
      </c>
      <c r="D11">
        <v>9.5</v>
      </c>
      <c r="E11" s="23">
        <f>MIN(Przychód:Zysk)</f>
        <v>47095.643840228367</v>
      </c>
    </row>
    <row r="12" spans="1:11" x14ac:dyDescent="0.3">
      <c r="A12" t="s">
        <v>7</v>
      </c>
      <c r="B12" s="23">
        <v>443001.87256316905</v>
      </c>
      <c r="C12" s="23">
        <v>163592.18530704777</v>
      </c>
      <c r="D12">
        <v>10.5</v>
      </c>
      <c r="E12" s="23">
        <f>MIN(Przychód:Zysk)</f>
        <v>47095.643840228367</v>
      </c>
    </row>
    <row r="13" spans="1:11" x14ac:dyDescent="0.3">
      <c r="A13" t="s">
        <v>13</v>
      </c>
      <c r="B13" s="23">
        <v>454036.64634038042</v>
      </c>
      <c r="C13" s="23">
        <v>193339.87102766286</v>
      </c>
      <c r="D13">
        <v>11.5</v>
      </c>
      <c r="E13" s="23">
        <f>MIN(Przychód:Zysk)</f>
        <v>47095.643840228367</v>
      </c>
    </row>
    <row r="14" spans="1:11" x14ac:dyDescent="0.3">
      <c r="A14" t="s">
        <v>6</v>
      </c>
      <c r="B14" s="23">
        <v>460441.46267102606</v>
      </c>
      <c r="C14" s="23">
        <v>199057.23951114915</v>
      </c>
      <c r="D14">
        <v>12.5</v>
      </c>
      <c r="E14" s="23">
        <f>MIN(Przychód:Zysk)</f>
        <v>47095.643840228367</v>
      </c>
    </row>
    <row r="15" spans="1:11" x14ac:dyDescent="0.3">
      <c r="A15" t="s">
        <v>19</v>
      </c>
      <c r="B15" s="23">
        <v>463040.33244260203</v>
      </c>
      <c r="C15" s="23">
        <v>213879.3594195917</v>
      </c>
      <c r="D15">
        <v>13.5</v>
      </c>
      <c r="E15" s="23">
        <f>MIN(Przychód:Zysk)</f>
        <v>47095.643840228367</v>
      </c>
    </row>
    <row r="16" spans="1:11" x14ac:dyDescent="0.3">
      <c r="A16" t="s">
        <v>14</v>
      </c>
      <c r="B16" s="23">
        <v>520667.58210867445</v>
      </c>
      <c r="C16" s="23">
        <v>228624.31574657638</v>
      </c>
      <c r="D16">
        <v>14.5</v>
      </c>
      <c r="E16" s="23">
        <f>MIN(Przychód:Zysk)</f>
        <v>47095.643840228367</v>
      </c>
    </row>
    <row r="17" spans="1:5" x14ac:dyDescent="0.3">
      <c r="A17" t="s">
        <v>17</v>
      </c>
      <c r="B17" s="23">
        <v>529345.88296326762</v>
      </c>
      <c r="C17" s="23">
        <v>247651.69392583697</v>
      </c>
      <c r="D17">
        <v>15.5</v>
      </c>
      <c r="E17" s="23">
        <f>MIN(Przychód:Zysk)</f>
        <v>47095.643840228367</v>
      </c>
    </row>
    <row r="18" spans="1:5" x14ac:dyDescent="0.3">
      <c r="A18" t="s">
        <v>8</v>
      </c>
      <c r="B18" s="23">
        <v>549721.61040241341</v>
      </c>
      <c r="C18" s="23">
        <v>266577.41320574487</v>
      </c>
      <c r="D18">
        <v>16.5</v>
      </c>
      <c r="E18" s="23">
        <f>MIN(Przychód:Zysk)</f>
        <v>47095.643840228367</v>
      </c>
    </row>
    <row r="19" spans="1:5" x14ac:dyDescent="0.3">
      <c r="A19" t="s">
        <v>22</v>
      </c>
      <c r="B19" s="23">
        <v>559895.25235977827</v>
      </c>
      <c r="C19" s="23">
        <v>273693.83580761938</v>
      </c>
      <c r="D19">
        <v>17.5</v>
      </c>
      <c r="E19" s="23">
        <f>MIN(Przychód:Zysk)</f>
        <v>47095.643840228367</v>
      </c>
    </row>
    <row r="20" spans="1:5" x14ac:dyDescent="0.3">
      <c r="A20" t="s">
        <v>1</v>
      </c>
      <c r="B20" s="23">
        <v>567284.13180107938</v>
      </c>
      <c r="C20" s="23">
        <v>289314.95239935355</v>
      </c>
      <c r="D20">
        <v>18.5</v>
      </c>
      <c r="E20" s="23">
        <f>MIN(Przychód:Zysk)</f>
        <v>47095.643840228367</v>
      </c>
    </row>
    <row r="21" spans="1:5" x14ac:dyDescent="0.3">
      <c r="A21" t="s">
        <v>2</v>
      </c>
      <c r="B21" s="23">
        <v>596303.42577952694</v>
      </c>
      <c r="C21" s="23">
        <v>316741.58598204522</v>
      </c>
      <c r="D21">
        <v>19.5</v>
      </c>
      <c r="E21" s="23">
        <f>MIN(Przychód:Zysk)</f>
        <v>47095.643840228367</v>
      </c>
    </row>
    <row r="22" spans="1:5" x14ac:dyDescent="0.3">
      <c r="A22" t="s">
        <v>23</v>
      </c>
      <c r="B22" s="23">
        <v>634114.56224509724</v>
      </c>
      <c r="C22" s="23">
        <v>317853.52882134472</v>
      </c>
      <c r="D22">
        <v>20.5</v>
      </c>
      <c r="E22" s="23">
        <f>MIN(Przychód:Zysk)</f>
        <v>47095.643840228367</v>
      </c>
    </row>
    <row r="23" spans="1:5" x14ac:dyDescent="0.3">
      <c r="A23" t="s">
        <v>27</v>
      </c>
      <c r="B23" s="23">
        <v>637337.14689327637</v>
      </c>
      <c r="C23" s="23">
        <v>328260.09127442975</v>
      </c>
      <c r="D23">
        <v>21.5</v>
      </c>
      <c r="E23" s="23">
        <f>MIN(Przychód:Zysk)</f>
        <v>47095.643840228367</v>
      </c>
    </row>
    <row r="24" spans="1:5" x14ac:dyDescent="0.3">
      <c r="A24" t="s">
        <v>26</v>
      </c>
      <c r="B24" s="23">
        <v>720112.48262718809</v>
      </c>
      <c r="C24" s="23">
        <v>337931.12692058855</v>
      </c>
      <c r="D24">
        <v>22.5</v>
      </c>
      <c r="E24" s="23">
        <f>MIN(Przychód:Zysk)</f>
        <v>47095.643840228367</v>
      </c>
    </row>
    <row r="25" spans="1:5" x14ac:dyDescent="0.3">
      <c r="A25" t="s">
        <v>16</v>
      </c>
      <c r="B25" s="23">
        <v>724947.41944624658</v>
      </c>
      <c r="C25" s="23">
        <v>371029.806618765</v>
      </c>
      <c r="D25">
        <v>23.5</v>
      </c>
      <c r="E25" s="23">
        <f>MIN(Przychód:Zysk)</f>
        <v>47095.643840228367</v>
      </c>
    </row>
    <row r="26" spans="1:5" x14ac:dyDescent="0.3">
      <c r="A26" t="s">
        <v>3</v>
      </c>
      <c r="B26" s="23">
        <v>748003.6608751351</v>
      </c>
      <c r="C26" s="23">
        <v>380934.02509429929</v>
      </c>
      <c r="D26">
        <v>24.5</v>
      </c>
      <c r="E26" s="23">
        <f>MIN(Przychód:Zysk)</f>
        <v>47095.643840228367</v>
      </c>
    </row>
    <row r="27" spans="1:5" x14ac:dyDescent="0.3">
      <c r="A27" t="s">
        <v>20</v>
      </c>
      <c r="B27" s="23">
        <v>770133.0108751806</v>
      </c>
      <c r="C27" s="23">
        <v>392277.28513380769</v>
      </c>
      <c r="D27">
        <v>25.5</v>
      </c>
      <c r="E27" s="23">
        <f>MIN(Przychód:Zysk)</f>
        <v>47095.643840228367</v>
      </c>
    </row>
    <row r="28" spans="1:5" x14ac:dyDescent="0.3">
      <c r="A28" t="s">
        <v>29</v>
      </c>
      <c r="B28" s="23">
        <v>845126.33019866259</v>
      </c>
      <c r="C28" s="23">
        <v>410071.0654100005</v>
      </c>
      <c r="D28">
        <v>26.5</v>
      </c>
      <c r="E28" s="23">
        <f>MIN(Przychód:Zysk)</f>
        <v>47095.643840228367</v>
      </c>
    </row>
    <row r="29" spans="1:5" x14ac:dyDescent="0.3">
      <c r="A29" t="s">
        <v>11</v>
      </c>
      <c r="B29" s="23">
        <v>892356.46219563973</v>
      </c>
      <c r="C29" s="23">
        <v>422787.59574375639</v>
      </c>
      <c r="D29">
        <v>27.5</v>
      </c>
      <c r="E29" s="23">
        <f>MIN(Przychód:Zysk)</f>
        <v>47095.643840228367</v>
      </c>
    </row>
    <row r="30" spans="1:5" x14ac:dyDescent="0.3">
      <c r="A30" t="s">
        <v>30</v>
      </c>
      <c r="B30" s="23">
        <v>935956.46138089721</v>
      </c>
      <c r="C30" s="23">
        <v>426501.46413062391</v>
      </c>
      <c r="D30">
        <v>28.5</v>
      </c>
      <c r="E30" s="23">
        <f>MIN(Przychód:Zysk)</f>
        <v>47095.643840228367</v>
      </c>
    </row>
    <row r="31" spans="1:5" x14ac:dyDescent="0.3">
      <c r="A31" t="s">
        <v>24</v>
      </c>
      <c r="B31" s="23">
        <v>963371.34596374002</v>
      </c>
      <c r="C31" s="23">
        <v>470858.92171556765</v>
      </c>
      <c r="D31">
        <v>29.5</v>
      </c>
      <c r="E31" s="23">
        <f>MIN(Przychód:Zysk)</f>
        <v>47095.643840228367</v>
      </c>
    </row>
    <row r="32" spans="1:5" x14ac:dyDescent="0.3">
      <c r="A32" t="s">
        <v>21</v>
      </c>
      <c r="B32" s="23">
        <v>988126.66454125778</v>
      </c>
      <c r="C32" s="23">
        <v>482380.06857309985</v>
      </c>
      <c r="D32">
        <v>30.5</v>
      </c>
      <c r="E32" s="23">
        <f>MIN(Przychód:Zysk)</f>
        <v>47095.643840228367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6"/>
  </sheetPr>
  <dimension ref="A1:F31"/>
  <sheetViews>
    <sheetView showGridLines="0" workbookViewId="0">
      <selection activeCell="F2" sqref="F2"/>
    </sheetView>
  </sheetViews>
  <sheetFormatPr defaultRowHeight="14.4" x14ac:dyDescent="0.3"/>
  <cols>
    <col min="5" max="5" width="0" hidden="1" customWidth="1"/>
  </cols>
  <sheetData>
    <row r="1" spans="1:6" ht="57.6" x14ac:dyDescent="0.3">
      <c r="A1" s="4" t="s">
        <v>39</v>
      </c>
      <c r="B1" s="5" t="s">
        <v>40</v>
      </c>
      <c r="C1" s="6"/>
      <c r="D1" s="10" t="s">
        <v>40</v>
      </c>
      <c r="E1" s="11"/>
      <c r="F1" s="11"/>
    </row>
    <row r="2" spans="1:6" x14ac:dyDescent="0.3">
      <c r="A2" t="s">
        <v>41</v>
      </c>
      <c r="B2" s="7">
        <v>4</v>
      </c>
      <c r="C2" s="8"/>
      <c r="D2" s="7">
        <v>1</v>
      </c>
      <c r="E2">
        <f t="array" ref="E2:E9">FREQUENCY(B$2:B$31,D$2:D$9)</f>
        <v>1</v>
      </c>
      <c r="F2" s="12" t="str">
        <f>REPT("•",E2)</f>
        <v>•</v>
      </c>
    </row>
    <row r="3" spans="1:6" x14ac:dyDescent="0.3">
      <c r="A3" t="s">
        <v>42</v>
      </c>
      <c r="B3" s="7">
        <v>3</v>
      </c>
      <c r="C3" s="8"/>
      <c r="D3" s="7">
        <v>2</v>
      </c>
      <c r="E3">
        <v>3</v>
      </c>
      <c r="F3" s="12" t="str">
        <f t="shared" ref="F3:F9" si="0">REPT("•",E3)</f>
        <v>•••</v>
      </c>
    </row>
    <row r="4" spans="1:6" x14ac:dyDescent="0.3">
      <c r="A4" t="s">
        <v>43</v>
      </c>
      <c r="B4" s="7">
        <v>1</v>
      </c>
      <c r="C4" s="8"/>
      <c r="D4" s="7">
        <v>3</v>
      </c>
      <c r="E4">
        <v>4</v>
      </c>
      <c r="F4" s="12" t="str">
        <f t="shared" si="0"/>
        <v>••••</v>
      </c>
    </row>
    <row r="5" spans="1:6" x14ac:dyDescent="0.3">
      <c r="A5" t="s">
        <v>44</v>
      </c>
      <c r="B5" s="7">
        <v>5</v>
      </c>
      <c r="C5" s="8"/>
      <c r="D5" s="7">
        <v>4</v>
      </c>
      <c r="E5">
        <v>5</v>
      </c>
      <c r="F5" s="12" t="str">
        <f t="shared" si="0"/>
        <v>•••••</v>
      </c>
    </row>
    <row r="6" spans="1:6" x14ac:dyDescent="0.3">
      <c r="A6" t="s">
        <v>45</v>
      </c>
      <c r="B6" s="7">
        <v>6</v>
      </c>
      <c r="C6" s="8"/>
      <c r="D6" s="7">
        <v>5</v>
      </c>
      <c r="E6">
        <v>6</v>
      </c>
      <c r="F6" s="12" t="str">
        <f t="shared" si="0"/>
        <v>••••••</v>
      </c>
    </row>
    <row r="7" spans="1:6" x14ac:dyDescent="0.3">
      <c r="A7" t="s">
        <v>46</v>
      </c>
      <c r="B7" s="7">
        <v>4</v>
      </c>
      <c r="C7" s="8"/>
      <c r="D7" s="7">
        <v>6</v>
      </c>
      <c r="E7">
        <v>5</v>
      </c>
      <c r="F7" s="12" t="str">
        <f t="shared" si="0"/>
        <v>•••••</v>
      </c>
    </row>
    <row r="8" spans="1:6" x14ac:dyDescent="0.3">
      <c r="A8" t="s">
        <v>47</v>
      </c>
      <c r="B8" s="7">
        <v>6</v>
      </c>
      <c r="C8" s="8"/>
      <c r="D8" s="7">
        <v>7</v>
      </c>
      <c r="E8">
        <v>4</v>
      </c>
      <c r="F8" s="12" t="str">
        <f t="shared" si="0"/>
        <v>••••</v>
      </c>
    </row>
    <row r="9" spans="1:6" x14ac:dyDescent="0.3">
      <c r="A9" t="s">
        <v>48</v>
      </c>
      <c r="B9" s="7">
        <v>2</v>
      </c>
      <c r="C9" s="8"/>
      <c r="D9" s="7">
        <v>8</v>
      </c>
      <c r="E9">
        <v>2</v>
      </c>
      <c r="F9" s="12" t="str">
        <f t="shared" si="0"/>
        <v>••</v>
      </c>
    </row>
    <row r="10" spans="1:6" x14ac:dyDescent="0.3">
      <c r="A10" t="s">
        <v>49</v>
      </c>
      <c r="B10" s="7">
        <v>5</v>
      </c>
      <c r="C10" s="8"/>
      <c r="D10" s="9"/>
    </row>
    <row r="11" spans="1:6" x14ac:dyDescent="0.3">
      <c r="A11" t="s">
        <v>50</v>
      </c>
      <c r="B11" s="7">
        <v>8</v>
      </c>
      <c r="C11" s="8"/>
      <c r="D11" s="9"/>
    </row>
    <row r="12" spans="1:6" x14ac:dyDescent="0.3">
      <c r="A12" t="s">
        <v>51</v>
      </c>
      <c r="B12" s="7">
        <v>3</v>
      </c>
      <c r="C12" s="8"/>
      <c r="D12" s="9"/>
    </row>
    <row r="13" spans="1:6" x14ac:dyDescent="0.3">
      <c r="A13" t="s">
        <v>52</v>
      </c>
      <c r="B13" s="7">
        <v>3</v>
      </c>
      <c r="C13" s="8"/>
      <c r="D13" s="9"/>
    </row>
    <row r="14" spans="1:6" x14ac:dyDescent="0.3">
      <c r="A14" t="s">
        <v>53</v>
      </c>
      <c r="B14" s="7">
        <v>7</v>
      </c>
      <c r="C14" s="8"/>
      <c r="D14" s="9"/>
    </row>
    <row r="15" spans="1:6" x14ac:dyDescent="0.3">
      <c r="A15" t="s">
        <v>54</v>
      </c>
      <c r="B15" s="7">
        <v>5</v>
      </c>
      <c r="C15" s="8"/>
      <c r="D15" s="9"/>
    </row>
    <row r="16" spans="1:6" x14ac:dyDescent="0.3">
      <c r="A16" t="s">
        <v>55</v>
      </c>
      <c r="B16" s="7">
        <v>5</v>
      </c>
      <c r="C16" s="8"/>
      <c r="D16" s="9"/>
    </row>
    <row r="17" spans="1:4" x14ac:dyDescent="0.3">
      <c r="A17" t="s">
        <v>56</v>
      </c>
      <c r="B17" s="7">
        <v>2</v>
      </c>
      <c r="C17" s="8"/>
      <c r="D17" s="9"/>
    </row>
    <row r="18" spans="1:4" x14ac:dyDescent="0.3">
      <c r="A18" t="s">
        <v>57</v>
      </c>
      <c r="B18" s="7">
        <v>2</v>
      </c>
      <c r="C18" s="8"/>
      <c r="D18" s="9"/>
    </row>
    <row r="19" spans="1:4" x14ac:dyDescent="0.3">
      <c r="A19" t="s">
        <v>58</v>
      </c>
      <c r="B19" s="7">
        <v>7</v>
      </c>
      <c r="C19" s="8"/>
      <c r="D19" s="9"/>
    </row>
    <row r="20" spans="1:4" x14ac:dyDescent="0.3">
      <c r="A20" t="s">
        <v>59</v>
      </c>
      <c r="B20" s="7">
        <v>7</v>
      </c>
      <c r="C20" s="8"/>
      <c r="D20" s="9"/>
    </row>
    <row r="21" spans="1:4" x14ac:dyDescent="0.3">
      <c r="A21" t="s">
        <v>60</v>
      </c>
      <c r="B21" s="7">
        <v>6</v>
      </c>
      <c r="C21" s="8"/>
      <c r="D21" s="9"/>
    </row>
    <row r="22" spans="1:4" x14ac:dyDescent="0.3">
      <c r="A22" t="s">
        <v>61</v>
      </c>
      <c r="B22" s="7">
        <v>7</v>
      </c>
      <c r="C22" s="8"/>
      <c r="D22" s="9"/>
    </row>
    <row r="23" spans="1:4" x14ac:dyDescent="0.3">
      <c r="A23" t="s">
        <v>62</v>
      </c>
      <c r="B23" s="7">
        <v>5</v>
      </c>
      <c r="C23" s="8"/>
      <c r="D23" s="9"/>
    </row>
    <row r="24" spans="1:4" x14ac:dyDescent="0.3">
      <c r="A24" t="s">
        <v>63</v>
      </c>
      <c r="B24" s="7">
        <v>4</v>
      </c>
      <c r="C24" s="8"/>
      <c r="D24" s="9"/>
    </row>
    <row r="25" spans="1:4" x14ac:dyDescent="0.3">
      <c r="A25" t="s">
        <v>64</v>
      </c>
      <c r="B25" s="7">
        <v>5</v>
      </c>
      <c r="C25" s="8"/>
      <c r="D25" s="9"/>
    </row>
    <row r="26" spans="1:4" x14ac:dyDescent="0.3">
      <c r="A26" t="s">
        <v>65</v>
      </c>
      <c r="B26" s="7">
        <v>6</v>
      </c>
      <c r="C26" s="8"/>
      <c r="D26" s="9"/>
    </row>
    <row r="27" spans="1:4" x14ac:dyDescent="0.3">
      <c r="A27" t="s">
        <v>66</v>
      </c>
      <c r="B27" s="7">
        <v>8</v>
      </c>
      <c r="C27" s="8"/>
      <c r="D27" s="9"/>
    </row>
    <row r="28" spans="1:4" x14ac:dyDescent="0.3">
      <c r="A28" t="s">
        <v>67</v>
      </c>
      <c r="B28" s="7">
        <v>4</v>
      </c>
      <c r="C28" s="8"/>
      <c r="D28" s="9"/>
    </row>
    <row r="29" spans="1:4" x14ac:dyDescent="0.3">
      <c r="A29" t="s">
        <v>68</v>
      </c>
      <c r="B29" s="7">
        <v>4</v>
      </c>
      <c r="C29" s="8"/>
      <c r="D29" s="9"/>
    </row>
    <row r="30" spans="1:4" x14ac:dyDescent="0.3">
      <c r="A30" t="s">
        <v>69</v>
      </c>
      <c r="B30" s="7">
        <v>6</v>
      </c>
      <c r="C30" s="8"/>
      <c r="D30" s="9"/>
    </row>
    <row r="31" spans="1:4" x14ac:dyDescent="0.3">
      <c r="A31" t="s">
        <v>70</v>
      </c>
      <c r="B31" s="7">
        <v>3</v>
      </c>
      <c r="C31" s="8"/>
      <c r="D31" s="9"/>
    </row>
  </sheetData>
  <conditionalFormatting sqref="F2:F9">
    <cfRule type="expression" dxfId="0" priority="1">
      <formula>MAX($E$2:$E$9)=MAX($E2)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6"/>
  </sheetPr>
  <dimension ref="A1:L35"/>
  <sheetViews>
    <sheetView showGridLines="0" zoomScale="130" zoomScaleNormal="130" workbookViewId="0">
      <selection activeCell="F2" sqref="F2"/>
    </sheetView>
  </sheetViews>
  <sheetFormatPr defaultRowHeight="14.4" x14ac:dyDescent="0.3"/>
  <cols>
    <col min="5" max="12" width="3" customWidth="1"/>
  </cols>
  <sheetData>
    <row r="1" spans="1:12" x14ac:dyDescent="0.3">
      <c r="A1" t="s">
        <v>71</v>
      </c>
    </row>
    <row r="2" spans="1:12" ht="57.75" customHeight="1" x14ac:dyDescent="0.3">
      <c r="E2" s="17" t="str">
        <f>REPT("•",E3)</f>
        <v>•</v>
      </c>
      <c r="F2" s="16" t="str">
        <f t="shared" ref="F2:L2" si="0">REPT("•",F3)</f>
        <v>•••</v>
      </c>
      <c r="G2" s="18" t="str">
        <f t="shared" si="0"/>
        <v>••••</v>
      </c>
      <c r="H2" s="16" t="str">
        <f t="shared" si="0"/>
        <v>•••••</v>
      </c>
      <c r="I2" s="16" t="str">
        <f t="shared" si="0"/>
        <v>••••••</v>
      </c>
      <c r="J2" s="16" t="str">
        <f t="shared" si="0"/>
        <v>•••••</v>
      </c>
      <c r="K2" s="16" t="str">
        <f t="shared" si="0"/>
        <v>••••</v>
      </c>
      <c r="L2" s="16" t="str">
        <f t="shared" si="0"/>
        <v>••</v>
      </c>
    </row>
    <row r="3" spans="1:12" hidden="1" x14ac:dyDescent="0.3">
      <c r="E3" s="13">
        <f>COUNTIF($B6:$B35,E4)</f>
        <v>1</v>
      </c>
      <c r="F3" s="14">
        <f t="shared" ref="F3:L3" si="1">COUNTIF($B6:$B35,F4)</f>
        <v>3</v>
      </c>
      <c r="G3" s="15">
        <f t="shared" si="1"/>
        <v>4</v>
      </c>
      <c r="H3" s="14">
        <f t="shared" si="1"/>
        <v>5</v>
      </c>
      <c r="I3" s="14">
        <f t="shared" si="1"/>
        <v>6</v>
      </c>
      <c r="J3" s="14">
        <f t="shared" si="1"/>
        <v>5</v>
      </c>
      <c r="K3" s="14">
        <f t="shared" si="1"/>
        <v>4</v>
      </c>
      <c r="L3" s="14">
        <f t="shared" si="1"/>
        <v>2</v>
      </c>
    </row>
    <row r="4" spans="1:12" x14ac:dyDescent="0.3">
      <c r="E4" s="19">
        <v>1</v>
      </c>
      <c r="F4" s="19">
        <v>2</v>
      </c>
      <c r="G4" s="19">
        <v>3</v>
      </c>
      <c r="H4" s="19">
        <v>4</v>
      </c>
      <c r="I4" s="19">
        <v>5</v>
      </c>
      <c r="J4" s="19">
        <v>6</v>
      </c>
      <c r="K4" s="19">
        <v>7</v>
      </c>
      <c r="L4" s="19">
        <v>8</v>
      </c>
    </row>
    <row r="5" spans="1:12" ht="57.6" x14ac:dyDescent="0.3">
      <c r="A5" s="4" t="s">
        <v>39</v>
      </c>
      <c r="B5" s="5" t="s">
        <v>40</v>
      </c>
      <c r="E5" s="7"/>
      <c r="G5" s="12"/>
    </row>
    <row r="6" spans="1:12" x14ac:dyDescent="0.3">
      <c r="A6" t="s">
        <v>41</v>
      </c>
      <c r="B6" s="7">
        <v>4</v>
      </c>
    </row>
    <row r="7" spans="1:12" x14ac:dyDescent="0.3">
      <c r="A7" t="s">
        <v>42</v>
      </c>
      <c r="B7" s="7">
        <v>3</v>
      </c>
    </row>
    <row r="8" spans="1:12" x14ac:dyDescent="0.3">
      <c r="A8" t="s">
        <v>43</v>
      </c>
      <c r="B8" s="7">
        <v>1</v>
      </c>
    </row>
    <row r="9" spans="1:12" x14ac:dyDescent="0.3">
      <c r="A9" t="s">
        <v>44</v>
      </c>
      <c r="B9" s="7">
        <v>5</v>
      </c>
      <c r="E9" s="7"/>
      <c r="G9" s="12"/>
    </row>
    <row r="10" spans="1:12" x14ac:dyDescent="0.3">
      <c r="A10" t="s">
        <v>45</v>
      </c>
      <c r="B10" s="7">
        <v>6</v>
      </c>
      <c r="E10" s="9"/>
    </row>
    <row r="11" spans="1:12" x14ac:dyDescent="0.3">
      <c r="A11" t="s">
        <v>46</v>
      </c>
      <c r="B11" s="7">
        <v>4</v>
      </c>
      <c r="E11" s="9"/>
    </row>
    <row r="12" spans="1:12" x14ac:dyDescent="0.3">
      <c r="A12" t="s">
        <v>47</v>
      </c>
      <c r="B12" s="7">
        <v>6</v>
      </c>
      <c r="E12" s="7"/>
    </row>
    <row r="13" spans="1:12" x14ac:dyDescent="0.3">
      <c r="A13" t="s">
        <v>48</v>
      </c>
      <c r="B13" s="7">
        <v>2</v>
      </c>
      <c r="E13" s="7"/>
    </row>
    <row r="14" spans="1:12" x14ac:dyDescent="0.3">
      <c r="A14" t="s">
        <v>49</v>
      </c>
      <c r="B14" s="7">
        <v>5</v>
      </c>
      <c r="E14" s="7"/>
    </row>
    <row r="15" spans="1:12" x14ac:dyDescent="0.3">
      <c r="A15" t="s">
        <v>50</v>
      </c>
      <c r="B15" s="7">
        <v>8</v>
      </c>
      <c r="E15" s="7"/>
    </row>
    <row r="16" spans="1:12" x14ac:dyDescent="0.3">
      <c r="A16" t="s">
        <v>51</v>
      </c>
      <c r="B16" s="7">
        <v>3</v>
      </c>
      <c r="E16" s="7"/>
    </row>
    <row r="17" spans="1:5" x14ac:dyDescent="0.3">
      <c r="A17" t="s">
        <v>52</v>
      </c>
      <c r="B17" s="7">
        <v>3</v>
      </c>
      <c r="E17" s="7"/>
    </row>
    <row r="18" spans="1:5" x14ac:dyDescent="0.3">
      <c r="A18" t="s">
        <v>53</v>
      </c>
      <c r="B18" s="7">
        <v>7</v>
      </c>
      <c r="E18" s="7"/>
    </row>
    <row r="19" spans="1:5" x14ac:dyDescent="0.3">
      <c r="A19" t="s">
        <v>54</v>
      </c>
      <c r="B19" s="7">
        <v>5</v>
      </c>
      <c r="E19" s="7"/>
    </row>
    <row r="20" spans="1:5" x14ac:dyDescent="0.3">
      <c r="A20" t="s">
        <v>55</v>
      </c>
      <c r="B20" s="7">
        <v>5</v>
      </c>
      <c r="E20" s="9"/>
    </row>
    <row r="21" spans="1:5" x14ac:dyDescent="0.3">
      <c r="A21" t="s">
        <v>56</v>
      </c>
      <c r="B21" s="7">
        <v>2</v>
      </c>
      <c r="E21" s="9"/>
    </row>
    <row r="22" spans="1:5" x14ac:dyDescent="0.3">
      <c r="A22" t="s">
        <v>57</v>
      </c>
      <c r="B22" s="7">
        <v>2</v>
      </c>
      <c r="E22" s="9"/>
    </row>
    <row r="23" spans="1:5" x14ac:dyDescent="0.3">
      <c r="A23" t="s">
        <v>58</v>
      </c>
      <c r="B23" s="7">
        <v>7</v>
      </c>
      <c r="E23" s="9"/>
    </row>
    <row r="24" spans="1:5" x14ac:dyDescent="0.3">
      <c r="A24" t="s">
        <v>59</v>
      </c>
      <c r="B24" s="7">
        <v>7</v>
      </c>
      <c r="E24" s="9"/>
    </row>
    <row r="25" spans="1:5" x14ac:dyDescent="0.3">
      <c r="A25" t="s">
        <v>60</v>
      </c>
      <c r="B25" s="7">
        <v>6</v>
      </c>
      <c r="E25" s="9"/>
    </row>
    <row r="26" spans="1:5" x14ac:dyDescent="0.3">
      <c r="A26" t="s">
        <v>61</v>
      </c>
      <c r="B26" s="7">
        <v>7</v>
      </c>
      <c r="E26" s="9"/>
    </row>
    <row r="27" spans="1:5" x14ac:dyDescent="0.3">
      <c r="A27" t="s">
        <v>62</v>
      </c>
      <c r="B27" s="7">
        <v>5</v>
      </c>
      <c r="E27" s="9"/>
    </row>
    <row r="28" spans="1:5" x14ac:dyDescent="0.3">
      <c r="A28" t="s">
        <v>63</v>
      </c>
      <c r="B28" s="7">
        <v>4</v>
      </c>
      <c r="E28" s="9"/>
    </row>
    <row r="29" spans="1:5" x14ac:dyDescent="0.3">
      <c r="A29" t="s">
        <v>64</v>
      </c>
      <c r="B29" s="7">
        <v>5</v>
      </c>
      <c r="E29" s="9"/>
    </row>
    <row r="30" spans="1:5" x14ac:dyDescent="0.3">
      <c r="A30" t="s">
        <v>65</v>
      </c>
      <c r="B30" s="7">
        <v>6</v>
      </c>
      <c r="E30" s="9"/>
    </row>
    <row r="31" spans="1:5" x14ac:dyDescent="0.3">
      <c r="A31" t="s">
        <v>66</v>
      </c>
      <c r="B31" s="7">
        <v>8</v>
      </c>
      <c r="E31" s="9"/>
    </row>
    <row r="32" spans="1:5" x14ac:dyDescent="0.3">
      <c r="A32" t="s">
        <v>67</v>
      </c>
      <c r="B32" s="7">
        <v>4</v>
      </c>
    </row>
    <row r="33" spans="1:2" x14ac:dyDescent="0.3">
      <c r="A33" t="s">
        <v>68</v>
      </c>
      <c r="B33" s="7">
        <v>4</v>
      </c>
    </row>
    <row r="34" spans="1:2" x14ac:dyDescent="0.3">
      <c r="A34" t="s">
        <v>69</v>
      </c>
      <c r="B34" s="7">
        <v>6</v>
      </c>
    </row>
    <row r="35" spans="1:2" x14ac:dyDescent="0.3">
      <c r="A35" t="s">
        <v>70</v>
      </c>
      <c r="B35" s="7">
        <v>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6"/>
  </sheetPr>
  <dimension ref="A1:B35"/>
  <sheetViews>
    <sheetView workbookViewId="0">
      <selection activeCell="F2" sqref="F2"/>
    </sheetView>
  </sheetViews>
  <sheetFormatPr defaultRowHeight="14.4" x14ac:dyDescent="0.3"/>
  <cols>
    <col min="1" max="1" width="9.109375" customWidth="1"/>
    <col min="3" max="3" width="12.109375" customWidth="1"/>
  </cols>
  <sheetData>
    <row r="1" spans="1:2" x14ac:dyDescent="0.3">
      <c r="A1">
        <v>1</v>
      </c>
      <c r="B1">
        <f>COUNTIF(A$1:A1,A1)</f>
        <v>1</v>
      </c>
    </row>
    <row r="2" spans="1:2" x14ac:dyDescent="0.3">
      <c r="A2">
        <v>2</v>
      </c>
      <c r="B2">
        <f>COUNTIF(A$1:A2,A2)</f>
        <v>1</v>
      </c>
    </row>
    <row r="3" spans="1:2" x14ac:dyDescent="0.3">
      <c r="A3">
        <v>3</v>
      </c>
      <c r="B3">
        <f>COUNTIF(A$1:A3,A3)</f>
        <v>1</v>
      </c>
    </row>
    <row r="4" spans="1:2" x14ac:dyDescent="0.3">
      <c r="A4">
        <v>4</v>
      </c>
      <c r="B4">
        <f>COUNTIF(A$1:A4,A4)</f>
        <v>1</v>
      </c>
    </row>
    <row r="5" spans="1:2" x14ac:dyDescent="0.3">
      <c r="A5">
        <v>5</v>
      </c>
      <c r="B5">
        <f>COUNTIF(A$1:A5,A5)</f>
        <v>1</v>
      </c>
    </row>
    <row r="6" spans="1:2" x14ac:dyDescent="0.3">
      <c r="A6">
        <v>6</v>
      </c>
      <c r="B6">
        <f>COUNTIF(A$1:A6,A6)</f>
        <v>1</v>
      </c>
    </row>
    <row r="7" spans="1:2" x14ac:dyDescent="0.3">
      <c r="A7">
        <v>7</v>
      </c>
      <c r="B7">
        <f>COUNTIF(A$1:A7,A7)</f>
        <v>1</v>
      </c>
    </row>
    <row r="8" spans="1:2" x14ac:dyDescent="0.3">
      <c r="A8">
        <v>8</v>
      </c>
      <c r="B8">
        <f>COUNTIF(A$1:A8,A8)</f>
        <v>1</v>
      </c>
    </row>
    <row r="9" spans="1:2" x14ac:dyDescent="0.3">
      <c r="A9">
        <v>9</v>
      </c>
      <c r="B9">
        <f>COUNTIF(A$1:A9,A9)</f>
        <v>1</v>
      </c>
    </row>
    <row r="10" spans="1:2" x14ac:dyDescent="0.3">
      <c r="A10">
        <v>10</v>
      </c>
      <c r="B10">
        <f>COUNTIF(A$1:A10,A10)</f>
        <v>1</v>
      </c>
    </row>
    <row r="11" spans="1:2" x14ac:dyDescent="0.3">
      <c r="A11">
        <v>4</v>
      </c>
      <c r="B11">
        <f>COUNTIF(A$1:A11,A11)</f>
        <v>2</v>
      </c>
    </row>
    <row r="12" spans="1:2" x14ac:dyDescent="0.3">
      <c r="A12">
        <v>5</v>
      </c>
      <c r="B12">
        <f>COUNTIF(A$1:A12,A12)</f>
        <v>2</v>
      </c>
    </row>
    <row r="13" spans="1:2" x14ac:dyDescent="0.3">
      <c r="A13">
        <v>6</v>
      </c>
      <c r="B13">
        <f>COUNTIF(A$1:A13,A13)</f>
        <v>2</v>
      </c>
    </row>
    <row r="14" spans="1:2" x14ac:dyDescent="0.3">
      <c r="A14">
        <v>8</v>
      </c>
      <c r="B14">
        <f>COUNTIF(A$1:A14,A14)</f>
        <v>2</v>
      </c>
    </row>
    <row r="15" spans="1:2" x14ac:dyDescent="0.3">
      <c r="A15">
        <v>7</v>
      </c>
      <c r="B15">
        <f>COUNTIF(A$1:A15,A15)</f>
        <v>2</v>
      </c>
    </row>
    <row r="16" spans="1:2" x14ac:dyDescent="0.3">
      <c r="A16">
        <v>9</v>
      </c>
      <c r="B16">
        <f>COUNTIF(A$1:A16,A16)</f>
        <v>2</v>
      </c>
    </row>
    <row r="17" spans="1:2" x14ac:dyDescent="0.3">
      <c r="A17">
        <v>9</v>
      </c>
      <c r="B17">
        <f>COUNTIF(A$1:A17,A17)</f>
        <v>3</v>
      </c>
    </row>
    <row r="18" spans="1:2" x14ac:dyDescent="0.3">
      <c r="A18">
        <v>8</v>
      </c>
      <c r="B18">
        <f>COUNTIF(A$1:A18,A18)</f>
        <v>3</v>
      </c>
    </row>
    <row r="19" spans="1:2" x14ac:dyDescent="0.3">
      <c r="A19">
        <v>7</v>
      </c>
      <c r="B19">
        <f>COUNTIF(A$1:A19,A19)</f>
        <v>3</v>
      </c>
    </row>
    <row r="20" spans="1:2" x14ac:dyDescent="0.3">
      <c r="A20">
        <v>6</v>
      </c>
      <c r="B20">
        <f>COUNTIF(A$1:A20,A20)</f>
        <v>3</v>
      </c>
    </row>
    <row r="21" spans="1:2" x14ac:dyDescent="0.3">
      <c r="A21">
        <v>2</v>
      </c>
      <c r="B21">
        <f>COUNTIF(A$1:A21,A21)</f>
        <v>2</v>
      </c>
    </row>
    <row r="22" spans="1:2" x14ac:dyDescent="0.3">
      <c r="A22">
        <v>1</v>
      </c>
      <c r="B22">
        <f>COUNTIF(A$1:A22,A22)</f>
        <v>2</v>
      </c>
    </row>
    <row r="23" spans="1:2" x14ac:dyDescent="0.3">
      <c r="A23">
        <v>2</v>
      </c>
      <c r="B23">
        <f>COUNTIF(A$1:A23,A23)</f>
        <v>3</v>
      </c>
    </row>
    <row r="24" spans="1:2" x14ac:dyDescent="0.3">
      <c r="A24">
        <v>3</v>
      </c>
      <c r="B24">
        <f>COUNTIF(A$1:A24,A24)</f>
        <v>2</v>
      </c>
    </row>
    <row r="25" spans="1:2" x14ac:dyDescent="0.3">
      <c r="A25">
        <v>4</v>
      </c>
      <c r="B25">
        <f>COUNTIF(A$1:A25,A25)</f>
        <v>3</v>
      </c>
    </row>
    <row r="26" spans="1:2" x14ac:dyDescent="0.3">
      <c r="A26">
        <v>4</v>
      </c>
      <c r="B26">
        <f>COUNTIF(A$1:A26,A26)</f>
        <v>4</v>
      </c>
    </row>
    <row r="27" spans="1:2" x14ac:dyDescent="0.3">
      <c r="A27">
        <v>5</v>
      </c>
      <c r="B27">
        <f>COUNTIF(A$1:A27,A27)</f>
        <v>3</v>
      </c>
    </row>
    <row r="28" spans="1:2" x14ac:dyDescent="0.3">
      <c r="A28">
        <v>7</v>
      </c>
      <c r="B28">
        <f>COUNTIF(A$1:A28,A28)</f>
        <v>4</v>
      </c>
    </row>
    <row r="29" spans="1:2" x14ac:dyDescent="0.3">
      <c r="A29">
        <v>7</v>
      </c>
      <c r="B29">
        <f>COUNTIF(A$1:A29,A29)</f>
        <v>5</v>
      </c>
    </row>
    <row r="30" spans="1:2" x14ac:dyDescent="0.3">
      <c r="A30">
        <v>7</v>
      </c>
      <c r="B30">
        <f>COUNTIF(A$1:A30,A30)</f>
        <v>6</v>
      </c>
    </row>
    <row r="31" spans="1:2" x14ac:dyDescent="0.3">
      <c r="A31">
        <v>6</v>
      </c>
      <c r="B31">
        <f>COUNTIF(A$1:A31,A31)</f>
        <v>4</v>
      </c>
    </row>
    <row r="32" spans="1:2" x14ac:dyDescent="0.3">
      <c r="A32">
        <v>6</v>
      </c>
      <c r="B32">
        <f>COUNTIF(A$1:A32,A32)</f>
        <v>5</v>
      </c>
    </row>
    <row r="33" spans="1:2" x14ac:dyDescent="0.3">
      <c r="A33">
        <v>9</v>
      </c>
      <c r="B33">
        <f>COUNTIF(A$1:A33,A33)</f>
        <v>4</v>
      </c>
    </row>
    <row r="34" spans="1:2" x14ac:dyDescent="0.3">
      <c r="A34">
        <v>11</v>
      </c>
      <c r="B34">
        <f>COUNTIF(A$1:A34,A34)</f>
        <v>1</v>
      </c>
    </row>
    <row r="35" spans="1:2" x14ac:dyDescent="0.3">
      <c r="A35">
        <v>10</v>
      </c>
      <c r="B35">
        <f>COUNTIF(A$1:A35,A35)</f>
        <v>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F2" sqref="F2"/>
    </sheetView>
  </sheetViews>
  <sheetFormatPr defaultRowHeight="14.4" x14ac:dyDescent="0.3"/>
  <sheetData>
    <row r="1" spans="1:3" x14ac:dyDescent="0.3">
      <c r="A1">
        <v>1</v>
      </c>
      <c r="B1">
        <v>9</v>
      </c>
      <c r="C1" t="s">
        <v>86</v>
      </c>
    </row>
    <row r="2" spans="1:3" x14ac:dyDescent="0.3">
      <c r="A2">
        <v>2</v>
      </c>
      <c r="B2">
        <v>4.5</v>
      </c>
      <c r="C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9</vt:i4>
      </vt:variant>
    </vt:vector>
  </HeadingPairs>
  <TitlesOfParts>
    <vt:vector size="22" baseType="lpstr">
      <vt:lpstr>Dot Plot</vt:lpstr>
      <vt:lpstr>1</vt:lpstr>
      <vt:lpstr>2</vt:lpstr>
      <vt:lpstr>3</vt:lpstr>
      <vt:lpstr>4</vt:lpstr>
      <vt:lpstr>5a</vt:lpstr>
      <vt:lpstr>5b</vt:lpstr>
      <vt:lpstr>6</vt:lpstr>
      <vt:lpstr>Punktowy</vt:lpstr>
      <vt:lpstr>DoT PLOT ...</vt:lpstr>
      <vt:lpstr>DoT PLOT ... pionowo</vt:lpstr>
      <vt:lpstr>Kropkowy histogram</vt:lpstr>
      <vt:lpstr>podsumowanie</vt:lpstr>
      <vt:lpstr>'2'!Profits</vt:lpstr>
      <vt:lpstr>'3'!Profits</vt:lpstr>
      <vt:lpstr>'4'!Profits</vt:lpstr>
      <vt:lpstr>Punktowy!Przychód</vt:lpstr>
      <vt:lpstr>'2'!Revenue</vt:lpstr>
      <vt:lpstr>'3'!Revenue</vt:lpstr>
      <vt:lpstr>'4'!Revenue</vt:lpstr>
      <vt:lpstr>'6'!Revenue</vt:lpstr>
      <vt:lpstr>Punktowy!Zysk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2014-12-15T11:47:47Z</dcterms:modified>
</cp:coreProperties>
</file>